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ясли зима" sheetId="1" r:id="rId1"/>
    <sheet name="сад зима" sheetId="2" r:id="rId2"/>
    <sheet name="ясли лето" sheetId="3" r:id="rId3"/>
    <sheet name="сад лето" sheetId="4" r:id="rId4"/>
  </sheets>
  <calcPr calcId="145621"/>
</workbook>
</file>

<file path=xl/calcChain.xml><?xml version="1.0" encoding="utf-8"?>
<calcChain xmlns="http://schemas.openxmlformats.org/spreadsheetml/2006/main">
  <c r="E106" i="3" l="1"/>
  <c r="F106" i="3"/>
  <c r="G106" i="3"/>
  <c r="D106" i="3"/>
  <c r="C106" i="3"/>
  <c r="E245" i="3"/>
  <c r="F245" i="3"/>
  <c r="G245" i="3"/>
  <c r="D245" i="3"/>
  <c r="C245" i="3"/>
  <c r="E106" i="4"/>
  <c r="F106" i="4"/>
  <c r="G106" i="4"/>
  <c r="D106" i="4"/>
  <c r="C106" i="4"/>
  <c r="E245" i="4"/>
  <c r="F245" i="4"/>
  <c r="G245" i="4"/>
  <c r="D245" i="4"/>
  <c r="C245" i="4"/>
  <c r="G26" i="4" l="1"/>
  <c r="G260" i="3" l="1"/>
  <c r="F260" i="3"/>
  <c r="E260" i="3"/>
  <c r="D260" i="3"/>
  <c r="C260" i="3"/>
  <c r="E267" i="3"/>
  <c r="F267" i="3"/>
  <c r="G267" i="3"/>
  <c r="D267" i="3"/>
  <c r="E267" i="4"/>
  <c r="F267" i="4"/>
  <c r="G267" i="4"/>
  <c r="D267" i="4"/>
  <c r="G260" i="4"/>
  <c r="F260" i="4"/>
  <c r="E260" i="4"/>
  <c r="D260" i="4"/>
  <c r="C260" i="4"/>
  <c r="G233" i="3"/>
  <c r="F233" i="3"/>
  <c r="G205" i="3"/>
  <c r="F205" i="3"/>
  <c r="E205" i="3"/>
  <c r="D205" i="3"/>
  <c r="C205" i="3"/>
  <c r="E240" i="3"/>
  <c r="F240" i="3"/>
  <c r="G240" i="3"/>
  <c r="D240" i="3"/>
  <c r="C240" i="3"/>
  <c r="G233" i="4"/>
  <c r="F233" i="4"/>
  <c r="G205" i="4"/>
  <c r="F205" i="4"/>
  <c r="E205" i="4"/>
  <c r="D205" i="4"/>
  <c r="C205" i="4"/>
  <c r="E240" i="4"/>
  <c r="F240" i="4"/>
  <c r="G240" i="4"/>
  <c r="D240" i="4"/>
  <c r="C240" i="4"/>
  <c r="E190" i="4" l="1"/>
  <c r="F190" i="4"/>
  <c r="G190" i="4"/>
  <c r="D190" i="4"/>
  <c r="C190" i="4"/>
  <c r="E184" i="4"/>
  <c r="F184" i="4"/>
  <c r="G184" i="4"/>
  <c r="D184" i="4"/>
  <c r="G175" i="4" l="1"/>
  <c r="F175" i="4"/>
  <c r="G175" i="3"/>
  <c r="F175" i="3"/>
  <c r="E190" i="3"/>
  <c r="F190" i="3"/>
  <c r="G190" i="3"/>
  <c r="D190" i="3"/>
  <c r="C190" i="3"/>
  <c r="E184" i="3"/>
  <c r="F184" i="3"/>
  <c r="G184" i="3"/>
  <c r="D184" i="3"/>
  <c r="E161" i="4" l="1"/>
  <c r="F161" i="4"/>
  <c r="G161" i="4"/>
  <c r="D161" i="4"/>
  <c r="C161" i="4"/>
  <c r="G149" i="4"/>
  <c r="F149" i="4"/>
  <c r="E149" i="4"/>
  <c r="D149" i="4"/>
  <c r="C149" i="4"/>
  <c r="E156" i="4"/>
  <c r="F156" i="4"/>
  <c r="G156" i="4"/>
  <c r="D156" i="4"/>
  <c r="E161" i="3"/>
  <c r="F161" i="3"/>
  <c r="G161" i="3"/>
  <c r="D161" i="3"/>
  <c r="C161" i="3"/>
  <c r="G149" i="3"/>
  <c r="F149" i="3"/>
  <c r="E149" i="3"/>
  <c r="D149" i="3"/>
  <c r="C149" i="3"/>
  <c r="E156" i="3"/>
  <c r="F156" i="3"/>
  <c r="G156" i="3"/>
  <c r="D156" i="3"/>
  <c r="E134" i="3"/>
  <c r="F134" i="3"/>
  <c r="G134" i="3"/>
  <c r="D134" i="3"/>
  <c r="C134" i="3"/>
  <c r="E128" i="3" l="1"/>
  <c r="F128" i="3"/>
  <c r="G128" i="3"/>
  <c r="D128" i="3"/>
  <c r="C128" i="3"/>
  <c r="E128" i="4"/>
  <c r="F128" i="4"/>
  <c r="G128" i="4"/>
  <c r="D128" i="4"/>
  <c r="C128" i="4"/>
  <c r="E134" i="4"/>
  <c r="F134" i="4"/>
  <c r="G134" i="4"/>
  <c r="D134" i="4"/>
  <c r="C134" i="4"/>
  <c r="G121" i="3"/>
  <c r="F121" i="3"/>
  <c r="E121" i="3"/>
  <c r="D121" i="3"/>
  <c r="C121" i="3"/>
  <c r="G67" i="3"/>
  <c r="F67" i="3"/>
  <c r="E67" i="3"/>
  <c r="D67" i="3"/>
  <c r="C67" i="3"/>
  <c r="G121" i="4"/>
  <c r="F121" i="4"/>
  <c r="E121" i="4"/>
  <c r="D121" i="4"/>
  <c r="C121" i="4"/>
  <c r="G102" i="4" l="1"/>
  <c r="G94" i="3"/>
  <c r="F94" i="3"/>
  <c r="E92" i="3"/>
  <c r="F92" i="3"/>
  <c r="G92" i="3"/>
  <c r="D92" i="3"/>
  <c r="G94" i="4"/>
  <c r="F94" i="4"/>
  <c r="E92" i="4"/>
  <c r="F92" i="4"/>
  <c r="G92" i="4"/>
  <c r="D92" i="4"/>
  <c r="G67" i="4"/>
  <c r="F67" i="4"/>
  <c r="E67" i="4"/>
  <c r="D67" i="4"/>
  <c r="C67" i="4"/>
  <c r="C52" i="4"/>
  <c r="C48" i="4"/>
  <c r="D48" i="4"/>
  <c r="E48" i="4"/>
  <c r="F48" i="4"/>
  <c r="G48" i="4"/>
  <c r="G40" i="4"/>
  <c r="F40" i="4"/>
  <c r="E26" i="4"/>
  <c r="F26" i="4"/>
  <c r="D26" i="4"/>
  <c r="C26" i="4"/>
  <c r="E26" i="3"/>
  <c r="F26" i="3"/>
  <c r="G26" i="3"/>
  <c r="D26" i="3"/>
  <c r="C26" i="3"/>
  <c r="G22" i="4" l="1"/>
  <c r="E11" i="4"/>
  <c r="F11" i="4"/>
  <c r="G11" i="4"/>
  <c r="D11" i="4"/>
  <c r="G48" i="3" l="1"/>
  <c r="F48" i="3"/>
  <c r="D48" i="3"/>
  <c r="F40" i="3"/>
  <c r="G40" i="3"/>
  <c r="F11" i="3" l="1"/>
  <c r="G11" i="3"/>
  <c r="E11" i="3"/>
  <c r="D11" i="3"/>
  <c r="E91" i="1" l="1"/>
  <c r="F91" i="1"/>
  <c r="G91" i="1"/>
  <c r="D91" i="1"/>
  <c r="E48" i="1"/>
  <c r="F48" i="1"/>
  <c r="G48" i="1"/>
  <c r="D48" i="1"/>
  <c r="C48" i="1"/>
  <c r="G154" i="1" l="1"/>
  <c r="E154" i="1"/>
  <c r="F154" i="1"/>
  <c r="D154" i="1"/>
  <c r="E155" i="2"/>
  <c r="F155" i="2"/>
  <c r="G155" i="2"/>
  <c r="D155" i="2"/>
  <c r="G269" i="2" l="1"/>
  <c r="F269" i="2"/>
  <c r="E269" i="2"/>
  <c r="D269" i="2"/>
  <c r="C269" i="2"/>
  <c r="G266" i="2"/>
  <c r="F266" i="2"/>
  <c r="E266" i="2"/>
  <c r="D266" i="2"/>
  <c r="C266" i="2"/>
  <c r="G260" i="2"/>
  <c r="F260" i="2"/>
  <c r="E260" i="2"/>
  <c r="D260" i="2"/>
  <c r="G250" i="2"/>
  <c r="G270" i="2" s="1"/>
  <c r="I252" i="2" s="1"/>
  <c r="F250" i="2"/>
  <c r="E250" i="2"/>
  <c r="E270" i="2" s="1"/>
  <c r="D250" i="2"/>
  <c r="C250" i="2"/>
  <c r="G241" i="2"/>
  <c r="F241" i="2"/>
  <c r="E241" i="2"/>
  <c r="D241" i="2"/>
  <c r="C241" i="2"/>
  <c r="G238" i="2"/>
  <c r="F238" i="2"/>
  <c r="E238" i="2"/>
  <c r="D238" i="2"/>
  <c r="C238" i="2"/>
  <c r="G234" i="2"/>
  <c r="F234" i="2"/>
  <c r="E234" i="2"/>
  <c r="D234" i="2"/>
  <c r="G228" i="2"/>
  <c r="F228" i="2"/>
  <c r="E228" i="2"/>
  <c r="D228" i="2"/>
  <c r="C228" i="2"/>
  <c r="G226" i="2"/>
  <c r="G242" i="2" s="1"/>
  <c r="I226" i="2" s="1"/>
  <c r="F226" i="2"/>
  <c r="F242" i="2" s="1"/>
  <c r="E226" i="2"/>
  <c r="E242" i="2" s="1"/>
  <c r="D226" i="2"/>
  <c r="D242" i="2" s="1"/>
  <c r="C226" i="2"/>
  <c r="C242" i="2" s="1"/>
  <c r="G217" i="2"/>
  <c r="F217" i="2"/>
  <c r="E217" i="2"/>
  <c r="D217" i="2"/>
  <c r="C217" i="2"/>
  <c r="G214" i="2"/>
  <c r="F214" i="2"/>
  <c r="E214" i="2"/>
  <c r="D214" i="2"/>
  <c r="C214" i="2"/>
  <c r="G208" i="2"/>
  <c r="F208" i="2"/>
  <c r="E208" i="2"/>
  <c r="D208" i="2"/>
  <c r="G198" i="2"/>
  <c r="F198" i="2"/>
  <c r="F218" i="2" s="1"/>
  <c r="E198" i="2"/>
  <c r="E218" i="2" s="1"/>
  <c r="D198" i="2"/>
  <c r="D218" i="2" s="1"/>
  <c r="C198" i="2"/>
  <c r="G189" i="2"/>
  <c r="F189" i="2"/>
  <c r="E189" i="2"/>
  <c r="D189" i="2"/>
  <c r="C189" i="2"/>
  <c r="G186" i="2"/>
  <c r="F186" i="2"/>
  <c r="E186" i="2"/>
  <c r="D186" i="2"/>
  <c r="C186" i="2"/>
  <c r="G181" i="2"/>
  <c r="F181" i="2"/>
  <c r="E181" i="2"/>
  <c r="D181" i="2"/>
  <c r="C181" i="2"/>
  <c r="G174" i="2"/>
  <c r="F174" i="2"/>
  <c r="E174" i="2"/>
  <c r="D174" i="2"/>
  <c r="C174" i="2"/>
  <c r="G171" i="2"/>
  <c r="G190" i="2" s="1"/>
  <c r="I189" i="2" s="1"/>
  <c r="F171" i="2"/>
  <c r="F190" i="2" s="1"/>
  <c r="E171" i="2"/>
  <c r="E190" i="2" s="1"/>
  <c r="D171" i="2"/>
  <c r="D190" i="2" s="1"/>
  <c r="C171" i="2"/>
  <c r="G162" i="2"/>
  <c r="F162" i="2"/>
  <c r="E162" i="2"/>
  <c r="D162" i="2"/>
  <c r="C162" i="2"/>
  <c r="G159" i="2"/>
  <c r="F159" i="2"/>
  <c r="E159" i="2"/>
  <c r="D159" i="2"/>
  <c r="C159" i="2"/>
  <c r="C163" i="2" s="1"/>
  <c r="G144" i="2"/>
  <c r="F144" i="2"/>
  <c r="E144" i="2"/>
  <c r="E163" i="2" s="1"/>
  <c r="D144" i="2"/>
  <c r="G135" i="2"/>
  <c r="F135" i="2"/>
  <c r="E135" i="2"/>
  <c r="D135" i="2"/>
  <c r="C135" i="2"/>
  <c r="G132" i="2"/>
  <c r="F132" i="2"/>
  <c r="E132" i="2"/>
  <c r="D132" i="2"/>
  <c r="C132" i="2"/>
  <c r="G127" i="2"/>
  <c r="F127" i="2"/>
  <c r="E127" i="2"/>
  <c r="D127" i="2"/>
  <c r="G121" i="2"/>
  <c r="F121" i="2"/>
  <c r="E121" i="2"/>
  <c r="D121" i="2"/>
  <c r="C121" i="2"/>
  <c r="G119" i="2"/>
  <c r="G136" i="2" s="1"/>
  <c r="I118" i="2" s="1"/>
  <c r="F119" i="2"/>
  <c r="E119" i="2"/>
  <c r="D119" i="2"/>
  <c r="D136" i="2" s="1"/>
  <c r="C119" i="2"/>
  <c r="C136" i="2" s="1"/>
  <c r="G110" i="2"/>
  <c r="F110" i="2"/>
  <c r="E110" i="2"/>
  <c r="D110" i="2"/>
  <c r="C110" i="2"/>
  <c r="G107" i="2"/>
  <c r="F107" i="2"/>
  <c r="E107" i="2"/>
  <c r="D107" i="2"/>
  <c r="C107" i="2"/>
  <c r="C111" i="2" s="1"/>
  <c r="G102" i="2"/>
  <c r="F102" i="2"/>
  <c r="E102" i="2"/>
  <c r="D102" i="2"/>
  <c r="G92" i="2"/>
  <c r="F92" i="2"/>
  <c r="E92" i="2"/>
  <c r="E111" i="2" s="1"/>
  <c r="D92" i="2"/>
  <c r="D111" i="2" s="1"/>
  <c r="G82" i="2"/>
  <c r="F82" i="2"/>
  <c r="E82" i="2"/>
  <c r="D82" i="2"/>
  <c r="C82" i="2"/>
  <c r="G79" i="2"/>
  <c r="F79" i="2"/>
  <c r="E79" i="2"/>
  <c r="D79" i="2"/>
  <c r="C79" i="2"/>
  <c r="G73" i="2"/>
  <c r="F73" i="2"/>
  <c r="E73" i="2"/>
  <c r="D73" i="2"/>
  <c r="G66" i="2"/>
  <c r="F66" i="2"/>
  <c r="E66" i="2"/>
  <c r="D66" i="2"/>
  <c r="C66" i="2"/>
  <c r="G64" i="2"/>
  <c r="G83" i="2" s="1"/>
  <c r="F64" i="2"/>
  <c r="E64" i="2"/>
  <c r="E83" i="2" s="1"/>
  <c r="D64" i="2"/>
  <c r="C64" i="2"/>
  <c r="C83" i="2" s="1"/>
  <c r="G55" i="2"/>
  <c r="F55" i="2"/>
  <c r="E55" i="2"/>
  <c r="D55" i="2"/>
  <c r="C55" i="2"/>
  <c r="G52" i="2"/>
  <c r="F52" i="2"/>
  <c r="E52" i="2"/>
  <c r="D52" i="2"/>
  <c r="C52" i="2"/>
  <c r="G48" i="2"/>
  <c r="F48" i="2"/>
  <c r="E48" i="2"/>
  <c r="D48" i="2"/>
  <c r="C48" i="2"/>
  <c r="G38" i="2"/>
  <c r="F38" i="2"/>
  <c r="F56" i="2" s="1"/>
  <c r="E38" i="2"/>
  <c r="D38" i="2"/>
  <c r="D56" i="2" s="1"/>
  <c r="C38" i="2"/>
  <c r="G29" i="2"/>
  <c r="F29" i="2"/>
  <c r="E29" i="2"/>
  <c r="D29" i="2"/>
  <c r="C29" i="2"/>
  <c r="G26" i="2"/>
  <c r="F26" i="2"/>
  <c r="E26" i="2"/>
  <c r="D26" i="2"/>
  <c r="C26" i="2"/>
  <c r="C30" i="2" s="1"/>
  <c r="G21" i="2"/>
  <c r="F21" i="2"/>
  <c r="E21" i="2"/>
  <c r="D21" i="2"/>
  <c r="G13" i="2"/>
  <c r="F13" i="2"/>
  <c r="E13" i="2"/>
  <c r="D13" i="2"/>
  <c r="C13" i="2"/>
  <c r="G10" i="2"/>
  <c r="G30" i="2" s="1"/>
  <c r="F10" i="2"/>
  <c r="E10" i="2"/>
  <c r="E30" i="2" s="1"/>
  <c r="D10" i="2"/>
  <c r="G268" i="1"/>
  <c r="F268" i="1"/>
  <c r="E268" i="1"/>
  <c r="D268" i="1"/>
  <c r="C268" i="1"/>
  <c r="G265" i="1"/>
  <c r="F265" i="1"/>
  <c r="E265" i="1"/>
  <c r="D265" i="1"/>
  <c r="C265" i="1"/>
  <c r="G259" i="1"/>
  <c r="F259" i="1"/>
  <c r="E259" i="1"/>
  <c r="D259" i="1"/>
  <c r="G249" i="1"/>
  <c r="G269" i="1" s="1"/>
  <c r="I251" i="1" s="1"/>
  <c r="F249" i="1"/>
  <c r="E249" i="1"/>
  <c r="E269" i="1" s="1"/>
  <c r="D249" i="1"/>
  <c r="C249" i="1"/>
  <c r="G240" i="1"/>
  <c r="F240" i="1"/>
  <c r="E240" i="1"/>
  <c r="D240" i="1"/>
  <c r="C240" i="1"/>
  <c r="G237" i="1"/>
  <c r="F237" i="1"/>
  <c r="E237" i="1"/>
  <c r="D237" i="1"/>
  <c r="C237" i="1"/>
  <c r="G233" i="1"/>
  <c r="F233" i="1"/>
  <c r="E233" i="1"/>
  <c r="D233" i="1"/>
  <c r="G227" i="1"/>
  <c r="F227" i="1"/>
  <c r="E227" i="1"/>
  <c r="D227" i="1"/>
  <c r="C227" i="1"/>
  <c r="G225" i="1"/>
  <c r="G241" i="1" s="1"/>
  <c r="F225" i="1"/>
  <c r="E225" i="1"/>
  <c r="E241" i="1" s="1"/>
  <c r="D225" i="1"/>
  <c r="C225" i="1"/>
  <c r="C241" i="1" s="1"/>
  <c r="G216" i="1"/>
  <c r="F216" i="1"/>
  <c r="E216" i="1"/>
  <c r="D216" i="1"/>
  <c r="C216" i="1"/>
  <c r="G213" i="1"/>
  <c r="F213" i="1"/>
  <c r="E213" i="1"/>
  <c r="D213" i="1"/>
  <c r="C213" i="1"/>
  <c r="G207" i="1"/>
  <c r="F207" i="1"/>
  <c r="E207" i="1"/>
  <c r="D207" i="1"/>
  <c r="G197" i="1"/>
  <c r="G217" i="1" s="1"/>
  <c r="F197" i="1"/>
  <c r="F217" i="1" s="1"/>
  <c r="E197" i="1"/>
  <c r="E217" i="1" s="1"/>
  <c r="D197" i="1"/>
  <c r="D217" i="1" s="1"/>
  <c r="C197" i="1"/>
  <c r="G188" i="1"/>
  <c r="F188" i="1"/>
  <c r="E188" i="1"/>
  <c r="D188" i="1"/>
  <c r="C188" i="1"/>
  <c r="G185" i="1"/>
  <c r="F185" i="1"/>
  <c r="E185" i="1"/>
  <c r="D185" i="1"/>
  <c r="C185" i="1"/>
  <c r="G180" i="1"/>
  <c r="F180" i="1"/>
  <c r="E180" i="1"/>
  <c r="D180" i="1"/>
  <c r="C180" i="1"/>
  <c r="G173" i="1"/>
  <c r="F173" i="1"/>
  <c r="E173" i="1"/>
  <c r="D173" i="1"/>
  <c r="C173" i="1"/>
  <c r="G170" i="1"/>
  <c r="F170" i="1"/>
  <c r="E170" i="1"/>
  <c r="E189" i="1" s="1"/>
  <c r="D170" i="1"/>
  <c r="D189" i="1" s="1"/>
  <c r="C170" i="1"/>
  <c r="G161" i="1"/>
  <c r="F161" i="1"/>
  <c r="E161" i="1"/>
  <c r="D161" i="1"/>
  <c r="C161" i="1"/>
  <c r="G158" i="1"/>
  <c r="F158" i="1"/>
  <c r="E158" i="1"/>
  <c r="D158" i="1"/>
  <c r="C158" i="1"/>
  <c r="C162" i="1" s="1"/>
  <c r="G143" i="1"/>
  <c r="F143" i="1"/>
  <c r="F162" i="1" s="1"/>
  <c r="E143" i="1"/>
  <c r="E162" i="1" s="1"/>
  <c r="D143" i="1"/>
  <c r="G134" i="1"/>
  <c r="F134" i="1"/>
  <c r="E134" i="1"/>
  <c r="D134" i="1"/>
  <c r="C134" i="1"/>
  <c r="G131" i="1"/>
  <c r="F131" i="1"/>
  <c r="E131" i="1"/>
  <c r="D131" i="1"/>
  <c r="C131" i="1"/>
  <c r="G126" i="1"/>
  <c r="F126" i="1"/>
  <c r="E126" i="1"/>
  <c r="D126" i="1"/>
  <c r="G120" i="1"/>
  <c r="F120" i="1"/>
  <c r="E120" i="1"/>
  <c r="D120" i="1"/>
  <c r="C120" i="1"/>
  <c r="G118" i="1"/>
  <c r="F118" i="1"/>
  <c r="E118" i="1"/>
  <c r="E135" i="1" s="1"/>
  <c r="D118" i="1"/>
  <c r="C118" i="1"/>
  <c r="G109" i="1"/>
  <c r="F109" i="1"/>
  <c r="E109" i="1"/>
  <c r="D109" i="1"/>
  <c r="C109" i="1"/>
  <c r="G106" i="1"/>
  <c r="F106" i="1"/>
  <c r="E106" i="1"/>
  <c r="D106" i="1"/>
  <c r="C106" i="1"/>
  <c r="C110" i="1" s="1"/>
  <c r="G101" i="1"/>
  <c r="F101" i="1"/>
  <c r="E101" i="1"/>
  <c r="E110" i="1" s="1"/>
  <c r="D101" i="1"/>
  <c r="F110" i="1"/>
  <c r="G82" i="1"/>
  <c r="F82" i="1"/>
  <c r="E82" i="1"/>
  <c r="D82" i="1"/>
  <c r="C82" i="1"/>
  <c r="G79" i="1"/>
  <c r="F79" i="1"/>
  <c r="E79" i="1"/>
  <c r="D79" i="1"/>
  <c r="C79" i="1"/>
  <c r="G73" i="1"/>
  <c r="F73" i="1"/>
  <c r="E73" i="1"/>
  <c r="D73" i="1"/>
  <c r="G66" i="1"/>
  <c r="F66" i="1"/>
  <c r="E66" i="1"/>
  <c r="D66" i="1"/>
  <c r="C66" i="1"/>
  <c r="G64" i="1"/>
  <c r="G83" i="1" s="1"/>
  <c r="F64" i="1"/>
  <c r="E64" i="1"/>
  <c r="E83" i="1" s="1"/>
  <c r="D64" i="1"/>
  <c r="C64" i="1"/>
  <c r="C83" i="1" s="1"/>
  <c r="G55" i="1"/>
  <c r="F55" i="1"/>
  <c r="E55" i="1"/>
  <c r="D55" i="1"/>
  <c r="C55" i="1"/>
  <c r="G52" i="1"/>
  <c r="F52" i="1"/>
  <c r="E52" i="1"/>
  <c r="D52" i="1"/>
  <c r="C52" i="1"/>
  <c r="G38" i="1"/>
  <c r="G56" i="1" s="1"/>
  <c r="I40" i="1" s="1"/>
  <c r="F38" i="1"/>
  <c r="F56" i="1" s="1"/>
  <c r="E38" i="1"/>
  <c r="E56" i="1" s="1"/>
  <c r="D38" i="1"/>
  <c r="C38" i="1"/>
  <c r="C56" i="1" s="1"/>
  <c r="G29" i="1"/>
  <c r="F29" i="1"/>
  <c r="E29" i="1"/>
  <c r="D29" i="1"/>
  <c r="C29" i="1"/>
  <c r="G26" i="1"/>
  <c r="F26" i="1"/>
  <c r="E26" i="1"/>
  <c r="D26" i="1"/>
  <c r="C26" i="1"/>
  <c r="G21" i="1"/>
  <c r="F21" i="1"/>
  <c r="E21" i="1"/>
  <c r="D21" i="1"/>
  <c r="G13" i="1"/>
  <c r="F13" i="1"/>
  <c r="E13" i="1"/>
  <c r="D13" i="1"/>
  <c r="C13" i="1"/>
  <c r="G10" i="1"/>
  <c r="F10" i="1"/>
  <c r="E10" i="1"/>
  <c r="D10" i="1"/>
  <c r="D30" i="1" s="1"/>
  <c r="E74" i="4"/>
  <c r="F74" i="4"/>
  <c r="G74" i="4"/>
  <c r="D74" i="4"/>
  <c r="C270" i="2" l="1"/>
  <c r="C218" i="2"/>
  <c r="C190" i="2"/>
  <c r="F111" i="2"/>
  <c r="C56" i="2"/>
  <c r="G56" i="2"/>
  <c r="I40" i="2" s="1"/>
  <c r="E56" i="2"/>
  <c r="F30" i="2"/>
  <c r="D30" i="2"/>
  <c r="C269" i="1"/>
  <c r="C217" i="1"/>
  <c r="C189" i="1"/>
  <c r="F189" i="1"/>
  <c r="G189" i="1"/>
  <c r="C135" i="1"/>
  <c r="G135" i="1"/>
  <c r="D135" i="1"/>
  <c r="D241" i="1"/>
  <c r="C30" i="1"/>
  <c r="I82" i="1"/>
  <c r="I185" i="1"/>
  <c r="F241" i="1"/>
  <c r="D110" i="1"/>
  <c r="D56" i="1"/>
  <c r="I55" i="1"/>
  <c r="F30" i="1"/>
  <c r="E30" i="1"/>
  <c r="G30" i="1"/>
  <c r="I29" i="1" s="1"/>
  <c r="F163" i="2"/>
  <c r="D163" i="2"/>
  <c r="F270" i="2"/>
  <c r="D270" i="2"/>
  <c r="F136" i="2"/>
  <c r="E136" i="2"/>
  <c r="F83" i="2"/>
  <c r="D83" i="2"/>
  <c r="I29" i="2"/>
  <c r="I55" i="2"/>
  <c r="I82" i="2"/>
  <c r="I121" i="2"/>
  <c r="I127" i="2"/>
  <c r="I186" i="2"/>
  <c r="I241" i="2"/>
  <c r="I132" i="2"/>
  <c r="I260" i="2"/>
  <c r="I13" i="2"/>
  <c r="I21" i="2"/>
  <c r="I48" i="2"/>
  <c r="I66" i="2"/>
  <c r="I73" i="2"/>
  <c r="I135" i="2"/>
  <c r="I174" i="2"/>
  <c r="I228" i="2"/>
  <c r="I234" i="2"/>
  <c r="I266" i="2"/>
  <c r="I26" i="2"/>
  <c r="I52" i="2"/>
  <c r="I79" i="2"/>
  <c r="I181" i="2"/>
  <c r="I238" i="2"/>
  <c r="I269" i="2"/>
  <c r="G163" i="2"/>
  <c r="I146" i="2" s="1"/>
  <c r="G218" i="2"/>
  <c r="I200" i="2" s="1"/>
  <c r="I250" i="2"/>
  <c r="I10" i="2"/>
  <c r="I64" i="2"/>
  <c r="G111" i="2"/>
  <c r="I94" i="2" s="1"/>
  <c r="I171" i="2"/>
  <c r="F269" i="1"/>
  <c r="D269" i="1"/>
  <c r="G162" i="1"/>
  <c r="I154" i="1" s="1"/>
  <c r="D162" i="1"/>
  <c r="I120" i="1"/>
  <c r="F135" i="1"/>
  <c r="F83" i="1"/>
  <c r="D83" i="1"/>
  <c r="I188" i="1"/>
  <c r="I237" i="1"/>
  <c r="I240" i="1"/>
  <c r="I233" i="1"/>
  <c r="I259" i="1"/>
  <c r="I13" i="1"/>
  <c r="I48" i="1"/>
  <c r="I66" i="1"/>
  <c r="I73" i="1"/>
  <c r="I173" i="1"/>
  <c r="I216" i="1"/>
  <c r="I207" i="1"/>
  <c r="I199" i="1"/>
  <c r="I213" i="1"/>
  <c r="I197" i="1"/>
  <c r="I227" i="1"/>
  <c r="I265" i="1"/>
  <c r="I52" i="1"/>
  <c r="I79" i="1"/>
  <c r="I134" i="1"/>
  <c r="I126" i="1"/>
  <c r="I131" i="1"/>
  <c r="I180" i="1"/>
  <c r="I268" i="1"/>
  <c r="I38" i="1"/>
  <c r="I118" i="1"/>
  <c r="I249" i="1"/>
  <c r="I10" i="1"/>
  <c r="I64" i="1"/>
  <c r="G110" i="1"/>
  <c r="I170" i="1"/>
  <c r="I225" i="1"/>
  <c r="E74" i="3"/>
  <c r="F74" i="3"/>
  <c r="G74" i="3"/>
  <c r="D74" i="3"/>
  <c r="I198" i="2" l="1"/>
  <c r="I38" i="2"/>
  <c r="I26" i="1"/>
  <c r="I21" i="1"/>
  <c r="I143" i="1"/>
  <c r="I161" i="1"/>
  <c r="I158" i="1"/>
  <c r="I145" i="1"/>
  <c r="I159" i="2"/>
  <c r="I110" i="2"/>
  <c r="I107" i="2"/>
  <c r="I162" i="2"/>
  <c r="I92" i="2"/>
  <c r="I214" i="2"/>
  <c r="I155" i="2"/>
  <c r="I208" i="2"/>
  <c r="I144" i="2"/>
  <c r="I217" i="2"/>
  <c r="I102" i="2"/>
  <c r="I106" i="1"/>
  <c r="I109" i="1"/>
  <c r="I93" i="1"/>
  <c r="I91" i="1"/>
  <c r="I101" i="1"/>
  <c r="E213" i="3"/>
  <c r="F213" i="3"/>
  <c r="G213" i="3"/>
  <c r="D213" i="3"/>
  <c r="G219" i="3"/>
  <c r="E219" i="3"/>
  <c r="F219" i="3"/>
  <c r="D219" i="3"/>
  <c r="C219" i="3"/>
  <c r="E219" i="4"/>
  <c r="F219" i="4"/>
  <c r="G219" i="4"/>
  <c r="D219" i="4"/>
  <c r="C219" i="4"/>
  <c r="E137" i="4" l="1"/>
  <c r="E55" i="4" l="1"/>
  <c r="E52" i="4"/>
  <c r="F52" i="4"/>
  <c r="G52" i="4"/>
  <c r="D52" i="4"/>
  <c r="E52" i="3"/>
  <c r="F52" i="3"/>
  <c r="G52" i="3"/>
  <c r="D52" i="3"/>
  <c r="C52" i="3"/>
  <c r="G276" i="3" l="1"/>
  <c r="F276" i="3"/>
  <c r="E276" i="3"/>
  <c r="D276" i="3"/>
  <c r="C276" i="3"/>
  <c r="G273" i="3"/>
  <c r="F273" i="3"/>
  <c r="E273" i="3"/>
  <c r="D273" i="3"/>
  <c r="C273" i="3"/>
  <c r="G257" i="3"/>
  <c r="F257" i="3"/>
  <c r="E257" i="3"/>
  <c r="D257" i="3"/>
  <c r="D277" i="3" s="1"/>
  <c r="C277" i="3"/>
  <c r="G248" i="3"/>
  <c r="F248" i="3"/>
  <c r="E248" i="3"/>
  <c r="D248" i="3"/>
  <c r="C248" i="3"/>
  <c r="G231" i="3"/>
  <c r="F231" i="3"/>
  <c r="E231" i="3"/>
  <c r="D231" i="3"/>
  <c r="G222" i="3"/>
  <c r="F222" i="3"/>
  <c r="E222" i="3"/>
  <c r="D222" i="3"/>
  <c r="C222" i="3"/>
  <c r="G202" i="3"/>
  <c r="G223" i="3" s="1"/>
  <c r="F202" i="3"/>
  <c r="E202" i="3"/>
  <c r="E223" i="3" s="1"/>
  <c r="D202" i="3"/>
  <c r="D223" i="3" s="1"/>
  <c r="C202" i="3"/>
  <c r="C223" i="3" s="1"/>
  <c r="G193" i="3"/>
  <c r="F193" i="3"/>
  <c r="E193" i="3"/>
  <c r="D193" i="3"/>
  <c r="C193" i="3"/>
  <c r="G173" i="3"/>
  <c r="F173" i="3"/>
  <c r="E173" i="3"/>
  <c r="D173" i="3"/>
  <c r="C173" i="3"/>
  <c r="G164" i="3"/>
  <c r="F164" i="3"/>
  <c r="E164" i="3"/>
  <c r="D164" i="3"/>
  <c r="C164" i="3"/>
  <c r="C165" i="3" s="1"/>
  <c r="G146" i="3"/>
  <c r="F146" i="3"/>
  <c r="E146" i="3"/>
  <c r="D146" i="3"/>
  <c r="G137" i="3"/>
  <c r="F137" i="3"/>
  <c r="E137" i="3"/>
  <c r="D137" i="3"/>
  <c r="C137" i="3"/>
  <c r="G118" i="3"/>
  <c r="F118" i="3"/>
  <c r="E118" i="3"/>
  <c r="D118" i="3"/>
  <c r="G109" i="3"/>
  <c r="F109" i="3"/>
  <c r="E109" i="3"/>
  <c r="D109" i="3"/>
  <c r="C109" i="3"/>
  <c r="C110" i="3" s="1"/>
  <c r="G102" i="3"/>
  <c r="G110" i="3" s="1"/>
  <c r="F102" i="3"/>
  <c r="E102" i="3"/>
  <c r="E110" i="3" s="1"/>
  <c r="D102" i="3"/>
  <c r="G83" i="3"/>
  <c r="F83" i="3"/>
  <c r="E83" i="3"/>
  <c r="D83" i="3"/>
  <c r="C83" i="3"/>
  <c r="G80" i="3"/>
  <c r="F80" i="3"/>
  <c r="E80" i="3"/>
  <c r="D80" i="3"/>
  <c r="C80" i="3"/>
  <c r="G64" i="3"/>
  <c r="F64" i="3"/>
  <c r="E64" i="3"/>
  <c r="D64" i="3"/>
  <c r="C64" i="3"/>
  <c r="G55" i="3"/>
  <c r="F55" i="3"/>
  <c r="E55" i="3"/>
  <c r="D55" i="3"/>
  <c r="C55" i="3"/>
  <c r="E48" i="3"/>
  <c r="G38" i="3"/>
  <c r="F38" i="3"/>
  <c r="E38" i="3"/>
  <c r="D38" i="3"/>
  <c r="C38" i="3"/>
  <c r="C56" i="3" s="1"/>
  <c r="G29" i="3"/>
  <c r="F29" i="3"/>
  <c r="E29" i="3"/>
  <c r="D29" i="3"/>
  <c r="C29" i="3"/>
  <c r="G22" i="3"/>
  <c r="F22" i="3"/>
  <c r="E22" i="3"/>
  <c r="D22" i="3"/>
  <c r="G14" i="3"/>
  <c r="F14" i="3"/>
  <c r="E14" i="3"/>
  <c r="D14" i="3"/>
  <c r="C14" i="3"/>
  <c r="G276" i="4"/>
  <c r="F276" i="4"/>
  <c r="E276" i="4"/>
  <c r="D276" i="4"/>
  <c r="C276" i="4"/>
  <c r="G273" i="4"/>
  <c r="F273" i="4"/>
  <c r="E273" i="4"/>
  <c r="D273" i="4"/>
  <c r="C273" i="4"/>
  <c r="G257" i="4"/>
  <c r="F257" i="4"/>
  <c r="E257" i="4"/>
  <c r="D257" i="4"/>
  <c r="G248" i="4"/>
  <c r="F248" i="4"/>
  <c r="E248" i="4"/>
  <c r="D248" i="4"/>
  <c r="C248" i="4"/>
  <c r="G231" i="4"/>
  <c r="F231" i="4"/>
  <c r="E231" i="4"/>
  <c r="D231" i="4"/>
  <c r="G222" i="4"/>
  <c r="F222" i="4"/>
  <c r="E222" i="4"/>
  <c r="D222" i="4"/>
  <c r="C222" i="4"/>
  <c r="G213" i="4"/>
  <c r="F213" i="4"/>
  <c r="E213" i="4"/>
  <c r="D213" i="4"/>
  <c r="G202" i="4"/>
  <c r="F202" i="4"/>
  <c r="F223" i="4" s="1"/>
  <c r="E202" i="4"/>
  <c r="D202" i="4"/>
  <c r="C202" i="4"/>
  <c r="C223" i="4" s="1"/>
  <c r="G193" i="4"/>
  <c r="F193" i="4"/>
  <c r="E193" i="4"/>
  <c r="D193" i="4"/>
  <c r="C193" i="4"/>
  <c r="G173" i="4"/>
  <c r="F173" i="4"/>
  <c r="E173" i="4"/>
  <c r="D173" i="4"/>
  <c r="C173" i="4"/>
  <c r="G164" i="4"/>
  <c r="F164" i="4"/>
  <c r="E164" i="4"/>
  <c r="D164" i="4"/>
  <c r="C164" i="4"/>
  <c r="C165" i="4" s="1"/>
  <c r="G146" i="4"/>
  <c r="G165" i="4" s="1"/>
  <c r="F146" i="4"/>
  <c r="E146" i="4"/>
  <c r="E165" i="4" s="1"/>
  <c r="D146" i="4"/>
  <c r="G137" i="4"/>
  <c r="F137" i="4"/>
  <c r="D137" i="4"/>
  <c r="C137" i="4"/>
  <c r="G118" i="4"/>
  <c r="F118" i="4"/>
  <c r="E118" i="4"/>
  <c r="D118" i="4"/>
  <c r="C118" i="4"/>
  <c r="G109" i="4"/>
  <c r="G110" i="4" s="1"/>
  <c r="F109" i="4"/>
  <c r="E109" i="4"/>
  <c r="D109" i="4"/>
  <c r="C109" i="4"/>
  <c r="C110" i="4" s="1"/>
  <c r="F102" i="4"/>
  <c r="F110" i="4" s="1"/>
  <c r="E102" i="4"/>
  <c r="E110" i="4" s="1"/>
  <c r="D102" i="4"/>
  <c r="G83" i="4"/>
  <c r="F83" i="4"/>
  <c r="E83" i="4"/>
  <c r="D83" i="4"/>
  <c r="C83" i="4"/>
  <c r="G80" i="4"/>
  <c r="F80" i="4"/>
  <c r="E80" i="4"/>
  <c r="D80" i="4"/>
  <c r="C80" i="4"/>
  <c r="G64" i="4"/>
  <c r="F64" i="4"/>
  <c r="E64" i="4"/>
  <c r="D64" i="4"/>
  <c r="C64" i="4"/>
  <c r="G55" i="4"/>
  <c r="F55" i="4"/>
  <c r="D55" i="4"/>
  <c r="C55" i="4"/>
  <c r="G38" i="4"/>
  <c r="G56" i="4" s="1"/>
  <c r="F38" i="4"/>
  <c r="F56" i="4" s="1"/>
  <c r="E38" i="4"/>
  <c r="E56" i="4" s="1"/>
  <c r="D38" i="4"/>
  <c r="C38" i="4"/>
  <c r="C56" i="4" s="1"/>
  <c r="G29" i="4"/>
  <c r="F29" i="4"/>
  <c r="E29" i="4"/>
  <c r="D29" i="4"/>
  <c r="C29" i="4"/>
  <c r="F22" i="4"/>
  <c r="E22" i="4"/>
  <c r="D22" i="4"/>
  <c r="G14" i="4"/>
  <c r="G30" i="4" s="1"/>
  <c r="F14" i="4"/>
  <c r="E14" i="4"/>
  <c r="D14" i="4"/>
  <c r="C14" i="4"/>
  <c r="F277" i="3" l="1"/>
  <c r="G223" i="4"/>
  <c r="E223" i="4"/>
  <c r="F165" i="4"/>
  <c r="D110" i="4"/>
  <c r="G277" i="3"/>
  <c r="I260" i="3" s="1"/>
  <c r="E277" i="3"/>
  <c r="F223" i="3"/>
  <c r="D223" i="4"/>
  <c r="I205" i="4"/>
  <c r="D165" i="4"/>
  <c r="G165" i="3"/>
  <c r="I149" i="3" s="1"/>
  <c r="D165" i="3"/>
  <c r="E165" i="3"/>
  <c r="F110" i="3"/>
  <c r="F165" i="3"/>
  <c r="D56" i="4"/>
  <c r="G84" i="4"/>
  <c r="I83" i="4" s="1"/>
  <c r="D30" i="4"/>
  <c r="D110" i="3"/>
  <c r="D138" i="4"/>
  <c r="I102" i="3"/>
  <c r="I205" i="3"/>
  <c r="E56" i="3"/>
  <c r="I94" i="4"/>
  <c r="I149" i="4"/>
  <c r="F56" i="3"/>
  <c r="G30" i="3"/>
  <c r="I11" i="3" s="1"/>
  <c r="G56" i="3"/>
  <c r="I55" i="3" s="1"/>
  <c r="D56" i="3"/>
  <c r="F249" i="3"/>
  <c r="D194" i="3"/>
  <c r="D249" i="3"/>
  <c r="D138" i="3"/>
  <c r="C194" i="3"/>
  <c r="G194" i="3"/>
  <c r="I190" i="3" s="1"/>
  <c r="E194" i="3"/>
  <c r="F194" i="3"/>
  <c r="D194" i="4"/>
  <c r="D249" i="4"/>
  <c r="D277" i="4"/>
  <c r="F249" i="4"/>
  <c r="F277" i="4"/>
  <c r="I55" i="4"/>
  <c r="F194" i="4"/>
  <c r="C30" i="4"/>
  <c r="C84" i="4"/>
  <c r="F84" i="3"/>
  <c r="F84" i="4"/>
  <c r="C138" i="4"/>
  <c r="G138" i="4"/>
  <c r="I134" i="4" s="1"/>
  <c r="E194" i="4"/>
  <c r="E249" i="4"/>
  <c r="E277" i="4"/>
  <c r="D84" i="4"/>
  <c r="E138" i="4"/>
  <c r="C194" i="4"/>
  <c r="G194" i="4"/>
  <c r="I184" i="4" s="1"/>
  <c r="C249" i="4"/>
  <c r="G249" i="4"/>
  <c r="I245" i="4" s="1"/>
  <c r="C277" i="4"/>
  <c r="G277" i="4"/>
  <c r="E84" i="4"/>
  <c r="F138" i="4"/>
  <c r="I48" i="4"/>
  <c r="I40" i="4"/>
  <c r="D84" i="3"/>
  <c r="G84" i="3"/>
  <c r="I83" i="3" s="1"/>
  <c r="F138" i="3"/>
  <c r="E138" i="3"/>
  <c r="G249" i="3"/>
  <c r="I233" i="3" s="1"/>
  <c r="C30" i="3"/>
  <c r="E84" i="3"/>
  <c r="C84" i="3"/>
  <c r="C138" i="3"/>
  <c r="G138" i="3"/>
  <c r="I137" i="3" s="1"/>
  <c r="C249" i="3"/>
  <c r="E249" i="3"/>
  <c r="F30" i="4"/>
  <c r="E30" i="4"/>
  <c r="F30" i="3"/>
  <c r="E30" i="3"/>
  <c r="D30" i="3"/>
  <c r="I156" i="4" l="1"/>
  <c r="I29" i="4"/>
  <c r="I22" i="4"/>
  <c r="I161" i="4"/>
  <c r="I146" i="4"/>
  <c r="I164" i="4"/>
  <c r="I257" i="3"/>
  <c r="I267" i="3"/>
  <c r="I276" i="3"/>
  <c r="I248" i="4"/>
  <c r="I240" i="3"/>
  <c r="I231" i="3"/>
  <c r="I248" i="3"/>
  <c r="I222" i="3"/>
  <c r="I219" i="3"/>
  <c r="I213" i="3"/>
  <c r="I213" i="4"/>
  <c r="I202" i="3"/>
  <c r="I273" i="3"/>
  <c r="I184" i="3"/>
  <c r="I231" i="4"/>
  <c r="I64" i="4"/>
  <c r="I146" i="3"/>
  <c r="I64" i="3"/>
  <c r="I245" i="3"/>
  <c r="I175" i="3"/>
  <c r="I164" i="3"/>
  <c r="I161" i="3"/>
  <c r="I156" i="3"/>
  <c r="I67" i="3"/>
  <c r="I193" i="3"/>
  <c r="I173" i="3"/>
  <c r="I117" i="4"/>
  <c r="I38" i="4"/>
  <c r="I202" i="4"/>
  <c r="I222" i="4"/>
  <c r="I219" i="4"/>
  <c r="I52" i="4"/>
  <c r="I118" i="3"/>
  <c r="I128" i="3"/>
  <c r="I134" i="3"/>
  <c r="I121" i="3"/>
  <c r="I92" i="4"/>
  <c r="I74" i="4"/>
  <c r="I175" i="4"/>
  <c r="I80" i="4"/>
  <c r="I67" i="4"/>
  <c r="I74" i="3"/>
  <c r="I80" i="3"/>
  <c r="I233" i="4"/>
  <c r="I193" i="4"/>
  <c r="I128" i="4"/>
  <c r="I190" i="4"/>
  <c r="I173" i="4"/>
  <c r="I102" i="4"/>
  <c r="I121" i="4"/>
  <c r="I257" i="4"/>
  <c r="I260" i="4"/>
  <c r="I267" i="4"/>
  <c r="I137" i="4"/>
  <c r="I276" i="4"/>
  <c r="I273" i="4"/>
  <c r="I240" i="4"/>
  <c r="I109" i="4"/>
  <c r="I106" i="4"/>
  <c r="I40" i="3"/>
  <c r="I48" i="3"/>
  <c r="I38" i="3"/>
  <c r="I52" i="3"/>
  <c r="I14" i="4"/>
  <c r="I22" i="3"/>
  <c r="I14" i="3"/>
  <c r="I26" i="3"/>
  <c r="I29" i="3"/>
  <c r="I26" i="4"/>
  <c r="I11" i="4"/>
  <c r="I94" i="3"/>
  <c r="I106" i="3"/>
  <c r="I109" i="3"/>
  <c r="I92" i="3"/>
</calcChain>
</file>

<file path=xl/sharedStrings.xml><?xml version="1.0" encoding="utf-8"?>
<sst xmlns="http://schemas.openxmlformats.org/spreadsheetml/2006/main" count="2088" uniqueCount="238">
  <si>
    <t>Меню – раскладка для детей, посещающих детские сады с 12-ти часовым пребыванием /ясли/</t>
  </si>
  <si>
    <t>День 1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</si>
  <si>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</si>
  <si>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</si>
  <si>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</si>
  <si>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</si>
  <si>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</si>
  <si>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№ рецептуры</t>
  </si>
  <si>
    <t>Б</t>
  </si>
  <si>
    <t>Ж</t>
  </si>
  <si>
    <t>У</t>
  </si>
  <si>
    <t>ЗАВТРАК:</t>
  </si>
  <si>
    <t>Икра кабачковая консервированная</t>
  </si>
  <si>
    <t>Чай с лимоном</t>
  </si>
  <si>
    <t>ОБЕД:</t>
  </si>
  <si>
    <t xml:space="preserve">Суп рисовый с мясом </t>
  </si>
  <si>
    <t>Компот из свежих яблок</t>
  </si>
  <si>
    <t>Хлеб пшеничный</t>
  </si>
  <si>
    <t>Хлеб ржаной</t>
  </si>
  <si>
    <t>№57 (с.127) сбор.2015</t>
  </si>
  <si>
    <t>№ 412 (с.326) сбор.2015</t>
  </si>
  <si>
    <t>Итого за завтрак:</t>
  </si>
  <si>
    <t>180/10/7</t>
  </si>
  <si>
    <t>№ 1 (с. 104)    сбор.2015</t>
  </si>
  <si>
    <t>Бутерброд с маслом</t>
  </si>
  <si>
    <t>№ 222 (с.93) сбор.2005</t>
  </si>
  <si>
    <t>Соус сметанный</t>
  </si>
  <si>
    <t>№ 372 (с.308) сбор.2015</t>
  </si>
  <si>
    <t>№ 390 (с.316) сбор.2015</t>
  </si>
  <si>
    <t>Итого за обед:</t>
  </si>
  <si>
    <t>№ 199 (с.209) сбор.2015</t>
  </si>
  <si>
    <t>Молоко кипяченное</t>
  </si>
  <si>
    <t xml:space="preserve"> № 419 (с.330) сбор.2015</t>
  </si>
  <si>
    <t>Итого за полдник:</t>
  </si>
  <si>
    <t>Итого за день:</t>
  </si>
  <si>
    <t>Меню – раскладка для детей, посещающих детские сады с 12-ти часовым пребыванием /сад/</t>
  </si>
  <si>
    <t>День 2</t>
  </si>
  <si>
    <t>Кофейный напиток</t>
  </si>
  <si>
    <t>№ 414 (с.327) сбор.2015</t>
  </si>
  <si>
    <t>Бутерброд с сыром</t>
  </si>
  <si>
    <t>№ 3 (с. 104)    сбор.2015</t>
  </si>
  <si>
    <t>№ 63 (с.132) сбор.2015</t>
  </si>
  <si>
    <t>Запеканка из творога</t>
  </si>
  <si>
    <t>№ 251 (с.243) сбор.2015</t>
  </si>
  <si>
    <t>Какао с молоком</t>
  </si>
  <si>
    <t xml:space="preserve"> № 416 (с.328) сбор.2015</t>
  </si>
  <si>
    <t>Пирожок с картофелем и луком</t>
  </si>
  <si>
    <t>№ 437 (с.340) сбор.2015</t>
  </si>
  <si>
    <t>Каша пшеничная молочная жидкая</t>
  </si>
  <si>
    <t>День 3</t>
  </si>
  <si>
    <t>Омлет натуральный</t>
  </si>
  <si>
    <t>№ 229 (с.233) сбор.2015</t>
  </si>
  <si>
    <t>150/7/3,5</t>
  </si>
  <si>
    <t>Суп картофельный с клецками</t>
  </si>
  <si>
    <t>№ 91 (с.146) сбор.2015</t>
  </si>
  <si>
    <t>Зразы рубленные</t>
  </si>
  <si>
    <t>№614 (с.279) сбор.2005</t>
  </si>
  <si>
    <t>Соус красный основной</t>
  </si>
  <si>
    <t>№ 759 (с.336) сбор.2005</t>
  </si>
  <si>
    <t>Компот из сухофруктов</t>
  </si>
  <si>
    <t>№ 394 (с.318) сбор.2015</t>
  </si>
  <si>
    <t>Сок фруктовый</t>
  </si>
  <si>
    <t>№ 418 (с.329) сбор.2015</t>
  </si>
  <si>
    <t>День 4</t>
  </si>
  <si>
    <t>Каша рисовая молочная жидкая</t>
  </si>
  <si>
    <t>Капуста тушеная</t>
  </si>
  <si>
    <t>Чай с молоком</t>
  </si>
  <si>
    <t>№ 413 (с.327) сбор.2015</t>
  </si>
  <si>
    <t>День 5</t>
  </si>
  <si>
    <t>№ 100 (с.149) сбор.2015</t>
  </si>
  <si>
    <t>№ 117 (с.157) сбор.2015</t>
  </si>
  <si>
    <t>Шницель рыбный натуральный</t>
  </si>
  <si>
    <t>День 6</t>
  </si>
  <si>
    <t>Макароны, запеченные с сыром</t>
  </si>
  <si>
    <t>№ 221 (с.228) сбор.2015</t>
  </si>
  <si>
    <t>День 7</t>
  </si>
  <si>
    <t>Каша молочная жидкая овсяная</t>
  </si>
  <si>
    <t>№ 57 (с.127) сбор.2015</t>
  </si>
  <si>
    <t>День 8</t>
  </si>
  <si>
    <t>Суп картофельный с бобовыми</t>
  </si>
  <si>
    <t>№ 87 (с.144) сбор.2015</t>
  </si>
  <si>
    <t>Пюре картофельное</t>
  </si>
  <si>
    <t>№ 694 (с.319) сбор.2005</t>
  </si>
  <si>
    <t>День 9</t>
  </si>
  <si>
    <t>Тефтели мясные</t>
  </si>
  <si>
    <t>№304 (с.273) сбор.2015</t>
  </si>
  <si>
    <t>№ 69 (с.135) сбор.2015</t>
  </si>
  <si>
    <t>№ 339 (с.295) сбор.2015</t>
  </si>
  <si>
    <t>№ 354 (с.301) сбор.2015</t>
  </si>
  <si>
    <t>День 10</t>
  </si>
  <si>
    <t>Каша манная молочная жидкая</t>
  </si>
  <si>
    <t>Фрикадельки мясные в соусе</t>
  </si>
  <si>
    <t>№305 (с.273) сбор.2015</t>
  </si>
  <si>
    <t>Плов из птицы</t>
  </si>
  <si>
    <t>№321 (с.285) сбор.2015</t>
  </si>
  <si>
    <t>Борщ с капустой и картофелем со сметаной</t>
  </si>
  <si>
    <t>150/8</t>
  </si>
  <si>
    <t>Борщ с фасолью и картофелем со сметаной</t>
  </si>
  <si>
    <t>Яйца вареные</t>
  </si>
  <si>
    <t>№227 (с.232) сбор.2015</t>
  </si>
  <si>
    <t>Соус молочный сладкий</t>
  </si>
  <si>
    <t>№369 (с.308) сбор.2015</t>
  </si>
  <si>
    <t>Котлеты рубленные из птицы</t>
  </si>
  <si>
    <t>№322 (с.285) сбор.2015</t>
  </si>
  <si>
    <t>Коржики молочные</t>
  </si>
  <si>
    <t>№ 492 (с.380) сбор.2015</t>
  </si>
  <si>
    <t>Борщ с фасолью и картофелем  со сметаной</t>
  </si>
  <si>
    <t>Полоска песочная с повидлом</t>
  </si>
  <si>
    <t>№ 487 (с.376) сбор.2015</t>
  </si>
  <si>
    <t>Крендель сахарный</t>
  </si>
  <si>
    <t>№ 443 (с.344) сбор.2015</t>
  </si>
  <si>
    <t>Суп картофельный с мясными фрикадельками</t>
  </si>
  <si>
    <t>200/20</t>
  </si>
  <si>
    <t>УПЛОТНЕННЫЙ ПОЛДНИК:</t>
  </si>
  <si>
    <t>УЖИН:</t>
  </si>
  <si>
    <t>Итого за ужин:</t>
  </si>
  <si>
    <t>150/15</t>
  </si>
  <si>
    <t>Каша гречневая молочная вязкая</t>
  </si>
  <si>
    <t>№ 182 (с.198) сбор.2015</t>
  </si>
  <si>
    <t>Чай с сахаром</t>
  </si>
  <si>
    <t xml:space="preserve"> № 411 (с.326) сбор.2015</t>
  </si>
  <si>
    <t>№511 (с.229) сбор.2005</t>
  </si>
  <si>
    <t>Картофель отварной</t>
  </si>
  <si>
    <t>№336 (с.294) сбор.2015</t>
  </si>
  <si>
    <t>Макаронник с мясом</t>
  </si>
  <si>
    <t>№309 (с.276) сбор.2015</t>
  </si>
  <si>
    <t>Пудинг из творога с яблоками</t>
  </si>
  <si>
    <t>№254 (с.244) сбор.2015</t>
  </si>
  <si>
    <t>№ 419 (с.330) сбор.2015</t>
  </si>
  <si>
    <t>Икра свекольная</t>
  </si>
  <si>
    <t>№ 55 (с.126) сбор.2015</t>
  </si>
  <si>
    <t xml:space="preserve"> № 463 (с.356) сбор.2015</t>
  </si>
  <si>
    <t>Омлет с сыром</t>
  </si>
  <si>
    <t>№ 88 (с.144) сбор.2015</t>
  </si>
  <si>
    <t>Шницель натуральный рубленный</t>
  </si>
  <si>
    <t>№ 299 (с.270) сбор.2015</t>
  </si>
  <si>
    <t xml:space="preserve"> № 372 (с.308) сбор.20015</t>
  </si>
  <si>
    <t>Суп картофельный с вермишелью</t>
  </si>
  <si>
    <t>№ 339 (с.295) сбор.20015</t>
  </si>
  <si>
    <t>Закрытый бутерброд с повидлом</t>
  </si>
  <si>
    <t>№ 5 (с.105)    сбор.2015</t>
  </si>
  <si>
    <t>Пудинг из творога с рисом</t>
  </si>
  <si>
    <t>№ 250 (с.242) сбор.2015</t>
  </si>
  <si>
    <t>Суп молочный с вермишелью</t>
  </si>
  <si>
    <t>Котлеты рыбные любительские</t>
  </si>
  <si>
    <t>№ 272 (с.255) сбор.2015</t>
  </si>
  <si>
    <t>Рис отварной с овощами</t>
  </si>
  <si>
    <t>№ 334 (с.293) сбор.2015</t>
  </si>
  <si>
    <t>2-ой завтрак</t>
  </si>
  <si>
    <t>Яблоки свежие</t>
  </si>
  <si>
    <t>Итого за 2-ой завтрак:</t>
  </si>
  <si>
    <t>Кефир</t>
  </si>
  <si>
    <t>№ 420 (с.330) сбор.2015</t>
  </si>
  <si>
    <t>№57 (с.127)    сбор.2015</t>
  </si>
  <si>
    <t>Кисель из плодов шиповника</t>
  </si>
  <si>
    <t>№ 399 (с.321) сбор.2015</t>
  </si>
  <si>
    <t>180/10</t>
  </si>
  <si>
    <t xml:space="preserve"> № 372 (с.308) сбор.2015</t>
  </si>
  <si>
    <t>180/18</t>
  </si>
  <si>
    <t>Соус сметанный с луком</t>
  </si>
  <si>
    <t>№374 (с.310) сбор.2015</t>
  </si>
  <si>
    <t>Рис отварной</t>
  </si>
  <si>
    <t>№ 332 (с.292) сбор.2015</t>
  </si>
  <si>
    <t>№274 (с.256) сбор.2015</t>
  </si>
  <si>
    <t>Кисель из повидла</t>
  </si>
  <si>
    <t>№ 401 (с.321) сбор.2015</t>
  </si>
  <si>
    <t>№ 1 (с. 104)  сбор.2015</t>
  </si>
  <si>
    <t>180/9</t>
  </si>
  <si>
    <t>№ 230 (с.233) сбор.2015</t>
  </si>
  <si>
    <t>Макаронные изделия отварные</t>
  </si>
  <si>
    <t>№335 (с.293) сбор.2015</t>
  </si>
  <si>
    <t>Щи зеленые со сметаной</t>
  </si>
  <si>
    <t>№ 74 (с.137) сбор.2015</t>
  </si>
  <si>
    <t>Гуляш из отварного мяса</t>
  </si>
  <si>
    <t>№293 (с.267) сбор.2015</t>
  </si>
  <si>
    <t>Каша гречневая рассыпчатая</t>
  </si>
  <si>
    <t>№330 (с.291) сбор. 2015</t>
  </si>
  <si>
    <t>Булочка дорожная</t>
  </si>
  <si>
    <t xml:space="preserve"> № 453 (с.350) сбор.2015</t>
  </si>
  <si>
    <t>Рагу из овощей</t>
  </si>
  <si>
    <t>№ 148 (с.171) сбор.2015</t>
  </si>
  <si>
    <t>или бананы свежие</t>
  </si>
  <si>
    <t>Жаркое по-домашнему</t>
  </si>
  <si>
    <t>№ 292 (с.267) сбор.2015</t>
  </si>
  <si>
    <t>Каша овсяная молочная жидкая</t>
  </si>
  <si>
    <t>Бульон куриный с гренками</t>
  </si>
  <si>
    <t>Рыба, запеченная в омлете</t>
  </si>
  <si>
    <t>№ 263 (с.250) сбор.2015</t>
  </si>
  <si>
    <t>Бульон мясной с гренками</t>
  </si>
  <si>
    <t>№ 386 (с.314) сбор.2015</t>
  </si>
  <si>
    <t>№ 89 (с.145) сбор.2015</t>
  </si>
  <si>
    <t>Капуста квашеная</t>
  </si>
  <si>
    <t>Птица отварная</t>
  </si>
  <si>
    <t>№317 (с.282) сбор.2015</t>
  </si>
  <si>
    <t>Соус сметанный с томатом</t>
  </si>
  <si>
    <t>№ 373 (с.308) сбор.2015</t>
  </si>
  <si>
    <t>№317 (с.282), 372 (с.309) сбор.2015</t>
  </si>
  <si>
    <t>Капуста квашеная или помидоры соленые</t>
  </si>
  <si>
    <t>Рассольник лениншрадский со сметаной</t>
  </si>
  <si>
    <t>№ 82 (с.141) сбор.2015</t>
  </si>
  <si>
    <t>Булочка ванильная</t>
  </si>
  <si>
    <t>№ 450 (с.348) сбор.2014</t>
  </si>
  <si>
    <t>200/10</t>
  </si>
  <si>
    <t xml:space="preserve"> № 420 (с.330) сбор.2015</t>
  </si>
  <si>
    <t>Печень по-строгановски</t>
  </si>
  <si>
    <t>№ 582 (с.263) сбор.2005</t>
  </si>
  <si>
    <t>Булочка российская</t>
  </si>
  <si>
    <t xml:space="preserve"> № 457 (с.352) сбор.2015</t>
  </si>
  <si>
    <t xml:space="preserve"> № 397 (с.320) сбор.2015</t>
  </si>
  <si>
    <t>Огурцы или помидоры свежие</t>
  </si>
  <si>
    <t>Кисель из яблок сушеных</t>
  </si>
  <si>
    <t>№ 276 (с.257) сбор.2015</t>
  </si>
  <si>
    <t>Тефтели рыбные паровые со сливочным маслом</t>
  </si>
  <si>
    <t>Бульон куриный</t>
  </si>
  <si>
    <t>Гренки из пшеничного хлеба</t>
  </si>
  <si>
    <t>№117 (с.157) сбор.2015</t>
  </si>
  <si>
    <t>№123 (с.160) сбор.2015</t>
  </si>
  <si>
    <t>№ 89 (с.145), 129 (с.162) сбор.2015</t>
  </si>
  <si>
    <t>Картофель, запеченный в сметанном соусе</t>
  </si>
  <si>
    <t>№ 163 (с.179) сбор.2015</t>
  </si>
  <si>
    <t>Напиток из плодов шиповника</t>
  </si>
  <si>
    <t xml:space="preserve"> № 417 (с.329) сбор.2015</t>
  </si>
  <si>
    <t>30/5</t>
  </si>
  <si>
    <t>Бульон мясной</t>
  </si>
  <si>
    <t>Ватрушка с повидлом</t>
  </si>
  <si>
    <t>№ 441 (с.330) сбор.2015</t>
  </si>
  <si>
    <t>Борщ вегетарианский</t>
  </si>
  <si>
    <t>Котлета рыбная запеченная</t>
  </si>
  <si>
    <t>№271 (с.254) сбор.2015</t>
  </si>
  <si>
    <t>Котлета рыбная запеченная (минтай)</t>
  </si>
  <si>
    <t>Шницель рыбный натуральный (треска)</t>
  </si>
  <si>
    <t>Тефтели рыбные паровые со сливочным маслом (минтай)</t>
  </si>
  <si>
    <t>Салат из кукурузы (консервированной)</t>
  </si>
  <si>
    <t>№12 (с.108) сбор.2015</t>
  </si>
  <si>
    <t>№ 65 (с.133) сбор.2015</t>
  </si>
  <si>
    <t>№ 222 (с.229) сбор.2015</t>
  </si>
  <si>
    <t>Макароны, запеченные с яйцом</t>
  </si>
  <si>
    <t>150/7,5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</si>
</sst>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10" fillId="0" borderId="0" xfId="0" applyFont="1"/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0" fontId="8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18" fillId="0" borderId="0" xfId="0" applyFont="1"/>
    <xf numFmtId="0" fontId="3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0" fillId="0" borderId="0" xfId="0" applyFont="1"/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4" fontId="16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9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/>
    </xf>
    <xf numFmtId="0" fontId="0" fillId="0" borderId="0" xfId="0" applyBorder="1"/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9"/>
  <sheetViews>
    <sheetView topLeftCell="A29" zoomScaleNormal="100" workbookViewId="0">
      <selection activeCell="B42" sqref="B42:H42"/>
    </sheetView>
  </sheetViews>
  <sheetFormatPr defaultRowHeight="18.75" x14ac:dyDescent="0.3"/>
  <cols>
    <col min="1" max="1" width="10.7109375" style="50" customWidth="1"/>
    <col min="2" max="2" width="47" style="11" customWidth="1"/>
    <col min="3" max="7" width="13.7109375" style="11" customWidth="1"/>
    <col min="8" max="8" width="27.7109375" style="61" customWidth="1"/>
    <col min="9" max="9" width="9.140625" style="108"/>
  </cols>
  <sheetData>
    <row r="1" spans="1:10" ht="20.25" customHeight="1" x14ac:dyDescent="0.25">
      <c r="A1" s="169" t="s">
        <v>0</v>
      </c>
      <c r="B1" s="169"/>
      <c r="C1" s="169"/>
      <c r="D1" s="169"/>
      <c r="E1" s="169"/>
      <c r="F1" s="169"/>
      <c r="G1" s="169"/>
      <c r="H1" s="169"/>
    </row>
    <row r="2" spans="1:10" ht="20.25" x14ac:dyDescent="0.25">
      <c r="A2" s="48"/>
      <c r="B2" s="1"/>
      <c r="C2" s="1"/>
      <c r="D2" s="1"/>
      <c r="E2" s="1"/>
      <c r="F2" s="1"/>
      <c r="G2" s="1"/>
      <c r="H2" s="52"/>
    </row>
    <row r="3" spans="1:10" ht="20.25" x14ac:dyDescent="0.3">
      <c r="A3" s="185" t="s">
        <v>1</v>
      </c>
      <c r="B3" s="185"/>
      <c r="C3" s="2"/>
      <c r="D3" s="1"/>
      <c r="E3" s="1"/>
      <c r="F3" s="1"/>
      <c r="G3" s="1"/>
      <c r="H3" s="52"/>
    </row>
    <row r="4" spans="1:10" s="16" customFormat="1" ht="15.75" customHeight="1" x14ac:dyDescent="0.25">
      <c r="A4" s="170" t="s">
        <v>2</v>
      </c>
      <c r="B4" s="170" t="s">
        <v>3</v>
      </c>
      <c r="C4" s="172" t="s">
        <v>4</v>
      </c>
      <c r="D4" s="174" t="s">
        <v>5</v>
      </c>
      <c r="E4" s="175"/>
      <c r="F4" s="176"/>
      <c r="G4" s="182" t="s">
        <v>6</v>
      </c>
      <c r="H4" s="184" t="s">
        <v>7</v>
      </c>
      <c r="I4" s="109"/>
    </row>
    <row r="5" spans="1:10" s="16" customFormat="1" ht="22.5" customHeight="1" x14ac:dyDescent="0.25">
      <c r="A5" s="171"/>
      <c r="B5" s="171"/>
      <c r="C5" s="173"/>
      <c r="D5" s="118" t="s">
        <v>8</v>
      </c>
      <c r="E5" s="118" t="s">
        <v>9</v>
      </c>
      <c r="F5" s="118" t="s">
        <v>10</v>
      </c>
      <c r="G5" s="183"/>
      <c r="H5" s="184"/>
      <c r="I5" s="109"/>
    </row>
    <row r="6" spans="1:10" s="11" customFormat="1" ht="27" customHeight="1" x14ac:dyDescent="0.25">
      <c r="A6" s="186" t="s">
        <v>11</v>
      </c>
      <c r="B6" s="8" t="s">
        <v>132</v>
      </c>
      <c r="C6" s="4">
        <v>65</v>
      </c>
      <c r="D6" s="45">
        <v>6.95</v>
      </c>
      <c r="E6" s="45">
        <v>12.87</v>
      </c>
      <c r="F6" s="45">
        <v>1.07</v>
      </c>
      <c r="G6" s="45">
        <v>148</v>
      </c>
      <c r="H6" s="32" t="s">
        <v>168</v>
      </c>
      <c r="I6" s="110"/>
    </row>
    <row r="7" spans="1:10" s="11" customFormat="1" ht="30.75" customHeight="1" x14ac:dyDescent="0.25">
      <c r="A7" s="187"/>
      <c r="B7" s="9" t="s">
        <v>12</v>
      </c>
      <c r="C7" s="100">
        <v>40</v>
      </c>
      <c r="D7" s="41">
        <v>0.48</v>
      </c>
      <c r="E7" s="41">
        <v>1.89</v>
      </c>
      <c r="F7" s="41">
        <v>3.08</v>
      </c>
      <c r="G7" s="41">
        <v>31</v>
      </c>
      <c r="H7" s="54" t="s">
        <v>19</v>
      </c>
      <c r="I7" s="96"/>
      <c r="J7" s="39"/>
    </row>
    <row r="8" spans="1:10" s="11" customFormat="1" ht="32.25" customHeight="1" x14ac:dyDescent="0.25">
      <c r="A8" s="187"/>
      <c r="B8" s="10" t="s">
        <v>13</v>
      </c>
      <c r="C8" s="70" t="s">
        <v>52</v>
      </c>
      <c r="D8" s="45">
        <v>7.0000000000000007E-2</v>
      </c>
      <c r="E8" s="45">
        <v>0.01</v>
      </c>
      <c r="F8" s="45">
        <v>7.1</v>
      </c>
      <c r="G8" s="45">
        <v>29</v>
      </c>
      <c r="H8" s="32" t="s">
        <v>20</v>
      </c>
      <c r="I8" s="110"/>
      <c r="J8" s="39"/>
    </row>
    <row r="9" spans="1:10" s="11" customFormat="1" ht="32.25" customHeight="1" x14ac:dyDescent="0.25">
      <c r="A9" s="187"/>
      <c r="B9" s="8" t="s">
        <v>24</v>
      </c>
      <c r="C9" s="45">
        <v>40</v>
      </c>
      <c r="D9" s="5">
        <v>2.4500000000000002</v>
      </c>
      <c r="E9" s="5">
        <v>7.55</v>
      </c>
      <c r="F9" s="5">
        <v>14.62</v>
      </c>
      <c r="G9" s="6">
        <v>136</v>
      </c>
      <c r="H9" s="56" t="s">
        <v>23</v>
      </c>
      <c r="I9" s="110"/>
      <c r="J9" s="39"/>
    </row>
    <row r="10" spans="1:10" s="11" customFormat="1" ht="24" customHeight="1" x14ac:dyDescent="0.25">
      <c r="A10" s="188"/>
      <c r="B10" s="15" t="s">
        <v>21</v>
      </c>
      <c r="C10" s="51">
        <v>295.5</v>
      </c>
      <c r="D10" s="34">
        <f>D6+D7+D8+D9</f>
        <v>9.9499999999999993</v>
      </c>
      <c r="E10" s="34">
        <f>E6+E7+E8+E9</f>
        <v>22.32</v>
      </c>
      <c r="F10" s="34">
        <f>F6+F7+F8+F9</f>
        <v>25.869999999999997</v>
      </c>
      <c r="G10" s="34">
        <f>G6+G7+G8+G9</f>
        <v>344</v>
      </c>
      <c r="H10" s="54"/>
      <c r="I10" s="110">
        <f>G10*100/G30</f>
        <v>24.030401251816254</v>
      </c>
      <c r="J10" s="39"/>
    </row>
    <row r="11" spans="1:10" s="11" customFormat="1" ht="32.25" customHeight="1" x14ac:dyDescent="0.25">
      <c r="A11" s="189" t="s">
        <v>148</v>
      </c>
      <c r="B11" s="12" t="s">
        <v>149</v>
      </c>
      <c r="C11" s="45">
        <v>75</v>
      </c>
      <c r="D11" s="46">
        <v>0.3</v>
      </c>
      <c r="E11" s="46">
        <v>0.3</v>
      </c>
      <c r="F11" s="46">
        <v>0.74</v>
      </c>
      <c r="G11" s="46">
        <v>35.299999999999997</v>
      </c>
      <c r="H11" s="192" t="s">
        <v>189</v>
      </c>
      <c r="I11" s="110"/>
      <c r="J11" s="39"/>
    </row>
    <row r="12" spans="1:10" s="11" customFormat="1" ht="24" customHeight="1" x14ac:dyDescent="0.25">
      <c r="A12" s="190"/>
      <c r="B12" s="12" t="s">
        <v>181</v>
      </c>
      <c r="C12" s="45">
        <v>60</v>
      </c>
      <c r="D12" s="46">
        <v>0.9</v>
      </c>
      <c r="E12" s="46">
        <v>0.3</v>
      </c>
      <c r="F12" s="46">
        <v>13.8</v>
      </c>
      <c r="G12" s="46">
        <v>57.6</v>
      </c>
      <c r="H12" s="193"/>
      <c r="I12" s="110"/>
      <c r="J12" s="39"/>
    </row>
    <row r="13" spans="1:10" s="11" customFormat="1" ht="32.25" customHeight="1" x14ac:dyDescent="0.25">
      <c r="A13" s="191"/>
      <c r="B13" s="15" t="s">
        <v>150</v>
      </c>
      <c r="C13" s="51">
        <f>C11</f>
        <v>75</v>
      </c>
      <c r="D13" s="17">
        <f>D11</f>
        <v>0.3</v>
      </c>
      <c r="E13" s="17">
        <f t="shared" ref="E13:G13" si="0">E11</f>
        <v>0.3</v>
      </c>
      <c r="F13" s="17">
        <f t="shared" si="0"/>
        <v>0.74</v>
      </c>
      <c r="G13" s="17">
        <f t="shared" si="0"/>
        <v>35.299999999999997</v>
      </c>
      <c r="H13" s="32"/>
      <c r="I13" s="110">
        <f>G13*100/G30</f>
        <v>2.4659103610148656</v>
      </c>
      <c r="J13" s="39"/>
    </row>
    <row r="14" spans="1:10" s="11" customFormat="1" ht="32.25" customHeight="1" x14ac:dyDescent="0.25">
      <c r="A14" s="194" t="s">
        <v>14</v>
      </c>
      <c r="B14" s="12" t="s">
        <v>15</v>
      </c>
      <c r="C14" s="45" t="s">
        <v>96</v>
      </c>
      <c r="D14" s="41">
        <v>2.21</v>
      </c>
      <c r="E14" s="41">
        <v>2.39</v>
      </c>
      <c r="F14" s="41">
        <v>7.51</v>
      </c>
      <c r="G14" s="41">
        <v>56.5</v>
      </c>
      <c r="H14" s="54" t="s">
        <v>25</v>
      </c>
      <c r="I14" s="110"/>
      <c r="J14" s="39"/>
    </row>
    <row r="15" spans="1:10" s="11" customFormat="1" ht="32.25" customHeight="1" x14ac:dyDescent="0.25">
      <c r="A15" s="194"/>
      <c r="B15" s="22" t="s">
        <v>55</v>
      </c>
      <c r="C15" s="25">
        <v>50</v>
      </c>
      <c r="D15" s="119">
        <v>9.0500000000000007</v>
      </c>
      <c r="E15" s="119">
        <v>10.039999999999999</v>
      </c>
      <c r="F15" s="119">
        <v>6.6</v>
      </c>
      <c r="G15" s="119">
        <v>147.68</v>
      </c>
      <c r="H15" s="32" t="s">
        <v>56</v>
      </c>
      <c r="I15" s="110"/>
      <c r="J15" s="39"/>
    </row>
    <row r="16" spans="1:10" s="11" customFormat="1" ht="32.25" customHeight="1" x14ac:dyDescent="0.25">
      <c r="A16" s="194"/>
      <c r="B16" s="33" t="s">
        <v>57</v>
      </c>
      <c r="C16" s="23">
        <v>15</v>
      </c>
      <c r="D16" s="23">
        <v>0.17</v>
      </c>
      <c r="E16" s="23">
        <v>0.31</v>
      </c>
      <c r="F16" s="23">
        <v>1.1399999999999999</v>
      </c>
      <c r="G16" s="23">
        <v>8.15</v>
      </c>
      <c r="H16" s="32" t="s">
        <v>58</v>
      </c>
      <c r="I16" s="110"/>
      <c r="J16" s="39"/>
    </row>
    <row r="17" spans="1:18" s="11" customFormat="1" ht="32.25" customHeight="1" x14ac:dyDescent="0.25">
      <c r="A17" s="194"/>
      <c r="B17" s="65" t="s">
        <v>169</v>
      </c>
      <c r="C17" s="128">
        <v>120</v>
      </c>
      <c r="D17" s="131">
        <v>4.42</v>
      </c>
      <c r="E17" s="131">
        <v>3.61</v>
      </c>
      <c r="F17" s="131">
        <v>21.15</v>
      </c>
      <c r="G17" s="131">
        <v>134.76</v>
      </c>
      <c r="H17" s="129" t="s">
        <v>170</v>
      </c>
      <c r="I17" s="110"/>
      <c r="J17" s="39"/>
    </row>
    <row r="18" spans="1:18" s="11" customFormat="1" ht="24" customHeight="1" x14ac:dyDescent="0.25">
      <c r="A18" s="194"/>
      <c r="B18" s="12" t="s">
        <v>16</v>
      </c>
      <c r="C18" s="45">
        <v>150</v>
      </c>
      <c r="D18" s="41">
        <v>0.12</v>
      </c>
      <c r="E18" s="130">
        <v>0.12</v>
      </c>
      <c r="F18" s="130">
        <v>17.91</v>
      </c>
      <c r="G18" s="130">
        <v>73.2</v>
      </c>
      <c r="H18" s="32" t="s">
        <v>28</v>
      </c>
      <c r="I18" s="97"/>
    </row>
    <row r="19" spans="1:18" s="11" customFormat="1" ht="24" customHeight="1" x14ac:dyDescent="0.25">
      <c r="A19" s="194"/>
      <c r="B19" s="12" t="s">
        <v>17</v>
      </c>
      <c r="C19" s="45">
        <v>20</v>
      </c>
      <c r="D19" s="45">
        <v>2</v>
      </c>
      <c r="E19" s="5">
        <v>0.57999999999999996</v>
      </c>
      <c r="F19" s="5">
        <v>14.52</v>
      </c>
      <c r="G19" s="5">
        <v>67.739999999999995</v>
      </c>
      <c r="H19" s="57"/>
      <c r="I19" s="110"/>
    </row>
    <row r="20" spans="1:18" s="11" customFormat="1" ht="24" customHeight="1" x14ac:dyDescent="0.25">
      <c r="A20" s="194"/>
      <c r="B20" s="8" t="s">
        <v>18</v>
      </c>
      <c r="C20" s="100">
        <v>20</v>
      </c>
      <c r="D20" s="45">
        <v>1.46</v>
      </c>
      <c r="E20" s="5">
        <v>0.34</v>
      </c>
      <c r="F20" s="5">
        <v>8.84</v>
      </c>
      <c r="G20" s="5">
        <v>46.98</v>
      </c>
      <c r="H20" s="57"/>
      <c r="I20" s="110"/>
    </row>
    <row r="21" spans="1:18" s="11" customFormat="1" ht="32.25" customHeight="1" x14ac:dyDescent="0.25">
      <c r="A21" s="194"/>
      <c r="B21" s="13" t="s">
        <v>29</v>
      </c>
      <c r="C21" s="7">
        <v>513</v>
      </c>
      <c r="D21" s="140">
        <f t="shared" ref="D21:F21" si="1">D14+D15+D16+D17+D18+D19+D20</f>
        <v>19.43</v>
      </c>
      <c r="E21" s="140">
        <f t="shared" si="1"/>
        <v>17.39</v>
      </c>
      <c r="F21" s="140">
        <f t="shared" si="1"/>
        <v>77.67</v>
      </c>
      <c r="G21" s="140">
        <f>G14+G15+G16+G17+G18+G19+G20</f>
        <v>535.01</v>
      </c>
      <c r="H21" s="57"/>
      <c r="I21" s="110">
        <f>G21*100/G30</f>
        <v>37.373560970157598</v>
      </c>
    </row>
    <row r="22" spans="1:18" s="11" customFormat="1" ht="32.25" customHeight="1" x14ac:dyDescent="0.25">
      <c r="A22" s="195" t="s">
        <v>113</v>
      </c>
      <c r="B22" s="8" t="s">
        <v>65</v>
      </c>
      <c r="C22" s="138">
        <v>120</v>
      </c>
      <c r="D22" s="131">
        <v>2.23</v>
      </c>
      <c r="E22" s="131">
        <v>3.87</v>
      </c>
      <c r="F22" s="131">
        <v>8.73</v>
      </c>
      <c r="G22" s="131">
        <v>90.12</v>
      </c>
      <c r="H22" s="129" t="s">
        <v>88</v>
      </c>
      <c r="I22" s="110"/>
      <c r="L22" s="28"/>
      <c r="M22" s="26"/>
      <c r="N22" s="30"/>
      <c r="O22" s="30"/>
      <c r="P22" s="30"/>
      <c r="Q22" s="30"/>
      <c r="R22" s="93"/>
    </row>
    <row r="23" spans="1:18" s="11" customFormat="1" ht="32.25" customHeight="1" x14ac:dyDescent="0.25">
      <c r="A23" s="196"/>
      <c r="B23" s="8" t="s">
        <v>46</v>
      </c>
      <c r="C23" s="4">
        <v>60</v>
      </c>
      <c r="D23" s="130">
        <v>3.91</v>
      </c>
      <c r="E23" s="130">
        <v>4.7</v>
      </c>
      <c r="F23" s="130">
        <v>23.75</v>
      </c>
      <c r="G23" s="130">
        <v>153</v>
      </c>
      <c r="H23" s="32" t="s">
        <v>47</v>
      </c>
      <c r="I23" s="110"/>
      <c r="J23" s="39"/>
    </row>
    <row r="24" spans="1:18" s="11" customFormat="1" ht="24.75" customHeight="1" x14ac:dyDescent="0.25">
      <c r="A24" s="196"/>
      <c r="B24" s="12" t="s">
        <v>59</v>
      </c>
      <c r="C24" s="45">
        <v>150</v>
      </c>
      <c r="D24" s="45">
        <v>0.33</v>
      </c>
      <c r="E24" s="5">
        <v>1.4999999999999999E-2</v>
      </c>
      <c r="F24" s="5">
        <v>20.83</v>
      </c>
      <c r="G24" s="5">
        <v>84.75</v>
      </c>
      <c r="H24" s="126" t="s">
        <v>60</v>
      </c>
      <c r="I24" s="97"/>
    </row>
    <row r="25" spans="1:18" s="11" customFormat="1" ht="24.75" customHeight="1" x14ac:dyDescent="0.25">
      <c r="A25" s="196"/>
      <c r="B25" s="8" t="s">
        <v>18</v>
      </c>
      <c r="C25" s="67">
        <v>30</v>
      </c>
      <c r="D25" s="67">
        <v>2.19</v>
      </c>
      <c r="E25" s="68">
        <v>0.51</v>
      </c>
      <c r="F25" s="68">
        <v>13.26</v>
      </c>
      <c r="G25" s="68">
        <v>70.47</v>
      </c>
      <c r="H25" s="54"/>
      <c r="I25" s="110"/>
    </row>
    <row r="26" spans="1:18" s="11" customFormat="1" ht="32.25" customHeight="1" x14ac:dyDescent="0.25">
      <c r="A26" s="197"/>
      <c r="B26" s="13" t="s">
        <v>33</v>
      </c>
      <c r="C26" s="7">
        <f>C22+C23+C24+C25</f>
        <v>360</v>
      </c>
      <c r="D26" s="14">
        <f>D22+D23+D24+D25</f>
        <v>8.66</v>
      </c>
      <c r="E26" s="14">
        <f>E22+E23+E24+E25</f>
        <v>9.0950000000000006</v>
      </c>
      <c r="F26" s="14">
        <f>F22+F23+F24+F25</f>
        <v>66.570000000000007</v>
      </c>
      <c r="G26" s="14">
        <f>G22+G23+G24+G25</f>
        <v>398.34000000000003</v>
      </c>
      <c r="H26" s="58"/>
      <c r="I26" s="110">
        <f>G26*100/G30</f>
        <v>27.826366379792113</v>
      </c>
    </row>
    <row r="27" spans="1:18" s="11" customFormat="1" ht="24" customHeight="1" x14ac:dyDescent="0.25">
      <c r="A27" s="179" t="s">
        <v>114</v>
      </c>
      <c r="B27" s="12" t="s">
        <v>31</v>
      </c>
      <c r="C27" s="4">
        <v>150</v>
      </c>
      <c r="D27" s="5">
        <v>4.58</v>
      </c>
      <c r="E27" s="5">
        <v>4.08</v>
      </c>
      <c r="F27" s="5">
        <v>7.58</v>
      </c>
      <c r="G27" s="5">
        <v>85</v>
      </c>
      <c r="H27" s="126" t="s">
        <v>32</v>
      </c>
      <c r="I27" s="110"/>
    </row>
    <row r="28" spans="1:18" s="11" customFormat="1" ht="24" customHeight="1" x14ac:dyDescent="0.25">
      <c r="A28" s="180"/>
      <c r="B28" s="12" t="s">
        <v>17</v>
      </c>
      <c r="C28" s="45">
        <v>10</v>
      </c>
      <c r="D28" s="45">
        <v>1</v>
      </c>
      <c r="E28" s="5">
        <v>0.28999999999999998</v>
      </c>
      <c r="F28" s="5">
        <v>7.26</v>
      </c>
      <c r="G28" s="5">
        <v>33.869999999999997</v>
      </c>
      <c r="H28" s="32"/>
      <c r="I28" s="110"/>
    </row>
    <row r="29" spans="1:18" s="11" customFormat="1" ht="24" customHeight="1" x14ac:dyDescent="0.25">
      <c r="A29" s="181"/>
      <c r="B29" s="13" t="s">
        <v>115</v>
      </c>
      <c r="C29" s="20">
        <f>C27+C28</f>
        <v>160</v>
      </c>
      <c r="D29" s="17">
        <f>D27+D28</f>
        <v>5.58</v>
      </c>
      <c r="E29" s="17">
        <f>E27+E28</f>
        <v>4.37</v>
      </c>
      <c r="F29" s="17">
        <f>F27+F28</f>
        <v>14.84</v>
      </c>
      <c r="G29" s="17">
        <f>G27+G28</f>
        <v>118.87</v>
      </c>
      <c r="H29" s="59"/>
      <c r="I29" s="110">
        <f>G29*100/G30</f>
        <v>8.3037610372191804</v>
      </c>
    </row>
    <row r="30" spans="1:18" s="11" customFormat="1" ht="19.5" x14ac:dyDescent="0.25">
      <c r="A30" s="177" t="s">
        <v>34</v>
      </c>
      <c r="B30" s="178"/>
      <c r="C30" s="35">
        <f>C10+C21+C26+C29+C13</f>
        <v>1403.5</v>
      </c>
      <c r="D30" s="35">
        <f t="shared" ref="D30:F30" si="2">D10+D21+D26+D29+D13</f>
        <v>43.919999999999995</v>
      </c>
      <c r="E30" s="35">
        <f t="shared" si="2"/>
        <v>53.474999999999994</v>
      </c>
      <c r="F30" s="35">
        <f t="shared" si="2"/>
        <v>185.69000000000003</v>
      </c>
      <c r="G30" s="120">
        <f>G10+G21+G26+G29+G13</f>
        <v>1431.5199999999998</v>
      </c>
      <c r="H30" s="57"/>
      <c r="I30" s="110"/>
    </row>
    <row r="31" spans="1:18" s="11" customFormat="1" x14ac:dyDescent="0.25">
      <c r="A31" s="49"/>
      <c r="H31" s="61"/>
      <c r="I31" s="110"/>
    </row>
    <row r="32" spans="1:18" s="42" customFormat="1" ht="15.75" customHeight="1" x14ac:dyDescent="0.25">
      <c r="A32" s="198" t="s">
        <v>36</v>
      </c>
      <c r="B32" s="198"/>
      <c r="C32" s="2"/>
      <c r="D32" s="1"/>
      <c r="E32" s="1"/>
      <c r="F32" s="1"/>
      <c r="G32" s="1"/>
      <c r="H32" s="52"/>
      <c r="I32" s="110"/>
    </row>
    <row r="33" spans="1:9" s="42" customFormat="1" ht="22.5" customHeight="1" x14ac:dyDescent="0.25">
      <c r="A33" s="170" t="s">
        <v>2</v>
      </c>
      <c r="B33" s="170" t="s">
        <v>3</v>
      </c>
      <c r="C33" s="172" t="s">
        <v>4</v>
      </c>
      <c r="D33" s="174" t="s">
        <v>5</v>
      </c>
      <c r="E33" s="175"/>
      <c r="F33" s="176"/>
      <c r="G33" s="182" t="s">
        <v>6</v>
      </c>
      <c r="H33" s="184" t="s">
        <v>7</v>
      </c>
      <c r="I33" s="111"/>
    </row>
    <row r="34" spans="1:9" s="11" customFormat="1" ht="39.75" customHeight="1" x14ac:dyDescent="0.25">
      <c r="A34" s="171"/>
      <c r="B34" s="171"/>
      <c r="C34" s="173"/>
      <c r="D34" s="118" t="s">
        <v>8</v>
      </c>
      <c r="E34" s="118" t="s">
        <v>9</v>
      </c>
      <c r="F34" s="118" t="s">
        <v>10</v>
      </c>
      <c r="G34" s="183"/>
      <c r="H34" s="184"/>
      <c r="I34" s="111"/>
    </row>
    <row r="35" spans="1:9" s="11" customFormat="1" ht="32.25" customHeight="1" x14ac:dyDescent="0.25">
      <c r="A35" s="186" t="s">
        <v>11</v>
      </c>
      <c r="B35" s="8" t="s">
        <v>90</v>
      </c>
      <c r="C35" s="4">
        <v>135</v>
      </c>
      <c r="D35" s="45">
        <v>2.08</v>
      </c>
      <c r="E35" s="45">
        <v>3.31</v>
      </c>
      <c r="F35" s="45">
        <v>18.23</v>
      </c>
      <c r="G35" s="45">
        <v>171.2</v>
      </c>
      <c r="H35" s="32" t="s">
        <v>30</v>
      </c>
      <c r="I35" s="110"/>
    </row>
    <row r="36" spans="1:9" s="11" customFormat="1" ht="32.25" customHeight="1" x14ac:dyDescent="0.25">
      <c r="A36" s="187"/>
      <c r="B36" s="10" t="s">
        <v>37</v>
      </c>
      <c r="C36" s="70">
        <v>150</v>
      </c>
      <c r="D36" s="45">
        <v>2.34</v>
      </c>
      <c r="E36" s="45">
        <v>2</v>
      </c>
      <c r="F36" s="45">
        <v>10.63</v>
      </c>
      <c r="G36" s="45">
        <v>70</v>
      </c>
      <c r="H36" s="32" t="s">
        <v>38</v>
      </c>
      <c r="I36" s="110"/>
    </row>
    <row r="37" spans="1:9" s="11" customFormat="1" ht="24" customHeight="1" x14ac:dyDescent="0.25">
      <c r="A37" s="187"/>
      <c r="B37" s="8" t="s">
        <v>39</v>
      </c>
      <c r="C37" s="45">
        <v>45</v>
      </c>
      <c r="D37" s="5">
        <v>4.7300000000000004</v>
      </c>
      <c r="E37" s="5">
        <v>6.88</v>
      </c>
      <c r="F37" s="5">
        <v>14.56</v>
      </c>
      <c r="G37" s="6">
        <v>139</v>
      </c>
      <c r="H37" s="32" t="s">
        <v>40</v>
      </c>
      <c r="I37" s="110"/>
    </row>
    <row r="38" spans="1:9" s="11" customFormat="1" ht="32.25" customHeight="1" x14ac:dyDescent="0.25">
      <c r="A38" s="188"/>
      <c r="B38" s="15" t="s">
        <v>21</v>
      </c>
      <c r="C38" s="7">
        <f>C35+C36+C37</f>
        <v>330</v>
      </c>
      <c r="D38" s="34">
        <f>D35+D36+D37</f>
        <v>9.15</v>
      </c>
      <c r="E38" s="34">
        <f>E35+E36+E37</f>
        <v>12.190000000000001</v>
      </c>
      <c r="F38" s="34">
        <f>F35+F36+F37</f>
        <v>43.42</v>
      </c>
      <c r="G38" s="34">
        <f>G35+G36+G37</f>
        <v>380.2</v>
      </c>
      <c r="H38" s="54"/>
      <c r="I38" s="110">
        <f>G38*100/G56</f>
        <v>28.143783495691824</v>
      </c>
    </row>
    <row r="39" spans="1:9" s="11" customFormat="1" ht="24" customHeight="1" x14ac:dyDescent="0.25">
      <c r="A39" s="189" t="s">
        <v>148</v>
      </c>
      <c r="B39" s="12" t="s">
        <v>151</v>
      </c>
      <c r="C39" s="4">
        <v>150</v>
      </c>
      <c r="D39" s="46">
        <v>4.3499999999999996</v>
      </c>
      <c r="E39" s="46">
        <v>3.75</v>
      </c>
      <c r="F39" s="46">
        <v>6</v>
      </c>
      <c r="G39" s="46">
        <v>75</v>
      </c>
      <c r="H39" s="32" t="s">
        <v>152</v>
      </c>
      <c r="I39" s="110"/>
    </row>
    <row r="40" spans="1:9" s="11" customFormat="1" ht="32.25" customHeight="1" x14ac:dyDescent="0.25">
      <c r="A40" s="191"/>
      <c r="B40" s="15" t="s">
        <v>150</v>
      </c>
      <c r="C40" s="7">
        <v>150</v>
      </c>
      <c r="D40" s="17">
        <v>4.3499999999999996</v>
      </c>
      <c r="E40" s="17">
        <v>3.75</v>
      </c>
      <c r="F40" s="17">
        <v>6</v>
      </c>
      <c r="G40" s="17">
        <v>75</v>
      </c>
      <c r="H40" s="32"/>
      <c r="I40" s="110">
        <f>G40*100/G56</f>
        <v>5.5517721256625112</v>
      </c>
    </row>
    <row r="41" spans="1:9" s="11" customFormat="1" ht="38.25" customHeight="1" x14ac:dyDescent="0.25">
      <c r="A41" s="194" t="s">
        <v>14</v>
      </c>
      <c r="B41" s="12" t="s">
        <v>79</v>
      </c>
      <c r="C41" s="45">
        <v>150</v>
      </c>
      <c r="D41" s="41">
        <v>3.29</v>
      </c>
      <c r="E41" s="41">
        <v>3.16</v>
      </c>
      <c r="F41" s="41">
        <v>9.7899999999999991</v>
      </c>
      <c r="G41" s="41">
        <v>80.849999999999994</v>
      </c>
      <c r="H41" s="32" t="s">
        <v>80</v>
      </c>
      <c r="I41" s="110"/>
    </row>
    <row r="42" spans="1:9" s="11" customFormat="1" ht="32.25" customHeight="1" x14ac:dyDescent="0.25">
      <c r="A42" s="194"/>
      <c r="B42" s="33" t="s">
        <v>102</v>
      </c>
      <c r="C42" s="25">
        <v>60</v>
      </c>
      <c r="D42" s="127">
        <v>11.66</v>
      </c>
      <c r="E42" s="127">
        <v>2.75</v>
      </c>
      <c r="F42" s="127">
        <v>9.98</v>
      </c>
      <c r="G42" s="127">
        <v>121</v>
      </c>
      <c r="H42" s="126" t="s">
        <v>103</v>
      </c>
      <c r="I42" s="97"/>
    </row>
    <row r="43" spans="1:9" s="11" customFormat="1" ht="32.25" customHeight="1" x14ac:dyDescent="0.25">
      <c r="A43" s="194"/>
      <c r="B43" s="8" t="s">
        <v>26</v>
      </c>
      <c r="C43" s="4">
        <v>15</v>
      </c>
      <c r="D43" s="134">
        <v>0.21</v>
      </c>
      <c r="E43" s="134">
        <v>0.74</v>
      </c>
      <c r="F43" s="134">
        <v>0.88</v>
      </c>
      <c r="G43" s="134">
        <v>11.11</v>
      </c>
      <c r="H43" s="32" t="s">
        <v>136</v>
      </c>
      <c r="I43" s="97"/>
    </row>
    <row r="44" spans="1:9" s="11" customFormat="1" ht="32.25" customHeight="1" x14ac:dyDescent="0.25">
      <c r="A44" s="194"/>
      <c r="B44" s="22" t="s">
        <v>81</v>
      </c>
      <c r="C44" s="128">
        <v>120</v>
      </c>
      <c r="D44" s="131">
        <v>2.4500000000000002</v>
      </c>
      <c r="E44" s="131">
        <v>3.84</v>
      </c>
      <c r="F44" s="131">
        <v>16.34</v>
      </c>
      <c r="G44" s="131">
        <v>109.8</v>
      </c>
      <c r="H44" s="129" t="s">
        <v>138</v>
      </c>
      <c r="I44" s="110"/>
    </row>
    <row r="45" spans="1:9" s="11" customFormat="1" ht="24" customHeight="1" x14ac:dyDescent="0.25">
      <c r="A45" s="194"/>
      <c r="B45" s="12" t="s">
        <v>59</v>
      </c>
      <c r="C45" s="45">
        <v>150</v>
      </c>
      <c r="D45" s="41">
        <v>0.33</v>
      </c>
      <c r="E45" s="130">
        <v>1.4999999999999999E-2</v>
      </c>
      <c r="F45" s="130">
        <v>20.83</v>
      </c>
      <c r="G45" s="130">
        <v>84.75</v>
      </c>
      <c r="H45" s="32" t="s">
        <v>60</v>
      </c>
      <c r="I45" s="110"/>
    </row>
    <row r="46" spans="1:9" s="11" customFormat="1" ht="24" customHeight="1" x14ac:dyDescent="0.25">
      <c r="A46" s="194"/>
      <c r="B46" s="12" t="s">
        <v>17</v>
      </c>
      <c r="C46" s="45">
        <v>10</v>
      </c>
      <c r="D46" s="45">
        <v>1</v>
      </c>
      <c r="E46" s="5">
        <v>0.28999999999999998</v>
      </c>
      <c r="F46" s="5">
        <v>7.26</v>
      </c>
      <c r="G46" s="5">
        <v>33.869999999999997</v>
      </c>
      <c r="H46" s="57"/>
      <c r="I46" s="110"/>
    </row>
    <row r="47" spans="1:9" s="11" customFormat="1" ht="24" customHeight="1" x14ac:dyDescent="0.25">
      <c r="A47" s="194"/>
      <c r="B47" s="8" t="s">
        <v>18</v>
      </c>
      <c r="C47" s="67">
        <v>30</v>
      </c>
      <c r="D47" s="67">
        <v>2.19</v>
      </c>
      <c r="E47" s="68">
        <v>0.51</v>
      </c>
      <c r="F47" s="68">
        <v>13.26</v>
      </c>
      <c r="G47" s="68">
        <v>70.47</v>
      </c>
      <c r="H47" s="57"/>
      <c r="I47" s="110"/>
    </row>
    <row r="48" spans="1:9" s="11" customFormat="1" ht="32.25" customHeight="1" x14ac:dyDescent="0.25">
      <c r="A48" s="194"/>
      <c r="B48" s="13" t="s">
        <v>29</v>
      </c>
      <c r="C48" s="7">
        <f>C41+C42+C43+C44+C45+C46+C47</f>
        <v>535</v>
      </c>
      <c r="D48" s="34">
        <f>D41+D42+D43+D44+D46+D45+D47</f>
        <v>21.13</v>
      </c>
      <c r="E48" s="34">
        <f t="shared" ref="E48:G48" si="3">E41+E42+E43+E44+E46+E45+E47</f>
        <v>11.305</v>
      </c>
      <c r="F48" s="34">
        <f t="shared" si="3"/>
        <v>78.339999999999989</v>
      </c>
      <c r="G48" s="34">
        <f t="shared" si="3"/>
        <v>511.85</v>
      </c>
      <c r="H48" s="57"/>
      <c r="I48" s="110">
        <f>G48*100/G56</f>
        <v>37.888994166938083</v>
      </c>
    </row>
    <row r="49" spans="1:9" s="11" customFormat="1" ht="32.25" customHeight="1" x14ac:dyDescent="0.25">
      <c r="A49" s="189" t="s">
        <v>113</v>
      </c>
      <c r="B49" s="8" t="s">
        <v>42</v>
      </c>
      <c r="C49" s="4">
        <v>50</v>
      </c>
      <c r="D49" s="45">
        <v>8.77</v>
      </c>
      <c r="E49" s="5">
        <v>6.03</v>
      </c>
      <c r="F49" s="5">
        <v>8.58</v>
      </c>
      <c r="G49" s="5">
        <v>124</v>
      </c>
      <c r="H49" s="32" t="s">
        <v>43</v>
      </c>
      <c r="I49" s="110"/>
    </row>
    <row r="50" spans="1:9" s="11" customFormat="1" ht="32.25" customHeight="1" x14ac:dyDescent="0.25">
      <c r="A50" s="190"/>
      <c r="B50" s="12" t="s">
        <v>119</v>
      </c>
      <c r="C50" s="4">
        <v>150</v>
      </c>
      <c r="D50" s="5">
        <v>0.04</v>
      </c>
      <c r="E50" s="5">
        <v>0.01</v>
      </c>
      <c r="F50" s="5">
        <v>6.99</v>
      </c>
      <c r="G50" s="5">
        <v>28</v>
      </c>
      <c r="H50" s="32" t="s">
        <v>120</v>
      </c>
      <c r="I50" s="110"/>
    </row>
    <row r="51" spans="1:9" s="11" customFormat="1" ht="32.25" customHeight="1" x14ac:dyDescent="0.25">
      <c r="A51" s="190"/>
      <c r="B51" s="8" t="s">
        <v>104</v>
      </c>
      <c r="C51" s="4">
        <v>50</v>
      </c>
      <c r="D51" s="5">
        <v>3.26</v>
      </c>
      <c r="E51" s="5">
        <v>5.62</v>
      </c>
      <c r="F51" s="5">
        <v>31</v>
      </c>
      <c r="G51" s="5">
        <v>188</v>
      </c>
      <c r="H51" s="54" t="s">
        <v>105</v>
      </c>
      <c r="I51" s="110"/>
    </row>
    <row r="52" spans="1:9" s="11" customFormat="1" ht="24" customHeight="1" x14ac:dyDescent="0.25">
      <c r="A52" s="191"/>
      <c r="B52" s="15" t="s">
        <v>33</v>
      </c>
      <c r="C52" s="7">
        <f>C49+C50+C51</f>
        <v>250</v>
      </c>
      <c r="D52" s="14">
        <f>D49+D50+D51</f>
        <v>12.069999999999999</v>
      </c>
      <c r="E52" s="14">
        <f t="shared" ref="E52:G52" si="4">E49+E50+E51</f>
        <v>11.66</v>
      </c>
      <c r="F52" s="14">
        <f t="shared" si="4"/>
        <v>46.57</v>
      </c>
      <c r="G52" s="14">
        <f t="shared" si="4"/>
        <v>340</v>
      </c>
      <c r="H52" s="58"/>
      <c r="I52" s="110">
        <f>G52*100/G56</f>
        <v>25.168033636336716</v>
      </c>
    </row>
    <row r="53" spans="1:9" s="11" customFormat="1" ht="32.25" customHeight="1" x14ac:dyDescent="0.25">
      <c r="A53" s="179" t="s">
        <v>114</v>
      </c>
      <c r="B53" s="12" t="s">
        <v>31</v>
      </c>
      <c r="C53" s="4">
        <v>150</v>
      </c>
      <c r="D53" s="5">
        <v>4.58</v>
      </c>
      <c r="E53" s="5">
        <v>4.08</v>
      </c>
      <c r="F53" s="5">
        <v>7.58</v>
      </c>
      <c r="G53" s="5">
        <v>85</v>
      </c>
      <c r="H53" s="32" t="s">
        <v>32</v>
      </c>
      <c r="I53" s="110"/>
    </row>
    <row r="54" spans="1:9" s="11" customFormat="1" ht="24" customHeight="1" x14ac:dyDescent="0.25">
      <c r="A54" s="180"/>
      <c r="B54" s="12" t="s">
        <v>17</v>
      </c>
      <c r="C54" s="45">
        <v>10</v>
      </c>
      <c r="D54" s="45">
        <v>1</v>
      </c>
      <c r="E54" s="5">
        <v>0.28999999999999998</v>
      </c>
      <c r="F54" s="5">
        <v>7.26</v>
      </c>
      <c r="G54" s="5">
        <v>33.869999999999997</v>
      </c>
      <c r="H54" s="32"/>
      <c r="I54" s="110"/>
    </row>
    <row r="55" spans="1:9" s="11" customFormat="1" ht="24" customHeight="1" x14ac:dyDescent="0.25">
      <c r="A55" s="181"/>
      <c r="B55" s="13" t="s">
        <v>115</v>
      </c>
      <c r="C55" s="20">
        <f>C53+C54</f>
        <v>160</v>
      </c>
      <c r="D55" s="17">
        <f>D53+D54</f>
        <v>5.58</v>
      </c>
      <c r="E55" s="17">
        <f>E53+E54</f>
        <v>4.37</v>
      </c>
      <c r="F55" s="17">
        <f>F53+F54</f>
        <v>14.84</v>
      </c>
      <c r="G55" s="17">
        <f>G53+G54</f>
        <v>118.87</v>
      </c>
      <c r="H55" s="59"/>
      <c r="I55" s="110">
        <f>G55*100/G56</f>
        <v>8.7991887010333691</v>
      </c>
    </row>
    <row r="56" spans="1:9" s="11" customFormat="1" ht="24" customHeight="1" x14ac:dyDescent="0.25">
      <c r="A56" s="177" t="s">
        <v>34</v>
      </c>
      <c r="B56" s="178"/>
      <c r="C56" s="121">
        <f>C38+C48+C52+C55</f>
        <v>1275</v>
      </c>
      <c r="D56" s="120">
        <f>D38+D48+D52+D55</f>
        <v>47.93</v>
      </c>
      <c r="E56" s="120">
        <f>E38+E48+E52+E55</f>
        <v>39.524999999999999</v>
      </c>
      <c r="F56" s="120">
        <f>F38+F48+F52+F55</f>
        <v>183.17</v>
      </c>
      <c r="G56" s="120">
        <f>G38+G48+G52+G55</f>
        <v>1350.92</v>
      </c>
      <c r="H56" s="57"/>
      <c r="I56" s="110"/>
    </row>
    <row r="57" spans="1:9" s="11" customFormat="1" x14ac:dyDescent="0.25">
      <c r="A57" s="49"/>
      <c r="H57" s="61"/>
      <c r="I57" s="110"/>
    </row>
    <row r="58" spans="1:9" s="11" customFormat="1" ht="20.25" x14ac:dyDescent="0.25">
      <c r="A58" s="198" t="s">
        <v>49</v>
      </c>
      <c r="B58" s="198"/>
      <c r="C58" s="2"/>
      <c r="D58" s="1"/>
      <c r="E58" s="1"/>
      <c r="F58" s="1"/>
      <c r="G58" s="1"/>
      <c r="H58" s="52"/>
      <c r="I58" s="110"/>
    </row>
    <row r="59" spans="1:9" s="42" customFormat="1" ht="15.75" customHeight="1" x14ac:dyDescent="0.25">
      <c r="A59" s="170" t="s">
        <v>2</v>
      </c>
      <c r="B59" s="170" t="s">
        <v>3</v>
      </c>
      <c r="C59" s="172" t="s">
        <v>4</v>
      </c>
      <c r="D59" s="174" t="s">
        <v>5</v>
      </c>
      <c r="E59" s="175"/>
      <c r="F59" s="176"/>
      <c r="G59" s="182" t="s">
        <v>6</v>
      </c>
      <c r="H59" s="184" t="s">
        <v>7</v>
      </c>
      <c r="I59" s="111"/>
    </row>
    <row r="60" spans="1:9" s="42" customFormat="1" ht="20.25" customHeight="1" x14ac:dyDescent="0.25">
      <c r="A60" s="171"/>
      <c r="B60" s="171"/>
      <c r="C60" s="173"/>
      <c r="D60" s="118" t="s">
        <v>8</v>
      </c>
      <c r="E60" s="118" t="s">
        <v>9</v>
      </c>
      <c r="F60" s="118" t="s">
        <v>10</v>
      </c>
      <c r="G60" s="183"/>
      <c r="H60" s="184"/>
      <c r="I60" s="111"/>
    </row>
    <row r="61" spans="1:9" s="11" customFormat="1" ht="32.25" customHeight="1" x14ac:dyDescent="0.25">
      <c r="A61" s="194" t="s">
        <v>11</v>
      </c>
      <c r="B61" s="8" t="s">
        <v>50</v>
      </c>
      <c r="C61" s="4">
        <v>65</v>
      </c>
      <c r="D61" s="45">
        <v>5.73</v>
      </c>
      <c r="E61" s="45">
        <v>11.04</v>
      </c>
      <c r="F61" s="45">
        <v>1.1000000000000001</v>
      </c>
      <c r="G61" s="45">
        <v>127</v>
      </c>
      <c r="H61" s="32" t="s">
        <v>51</v>
      </c>
      <c r="I61" s="110"/>
    </row>
    <row r="62" spans="1:9" s="11" customFormat="1" ht="32.25" customHeight="1" x14ac:dyDescent="0.25">
      <c r="A62" s="194"/>
      <c r="B62" s="8" t="s">
        <v>139</v>
      </c>
      <c r="C62" s="45">
        <v>45</v>
      </c>
      <c r="D62" s="5">
        <v>2.4500000000000002</v>
      </c>
      <c r="E62" s="5">
        <v>3.93</v>
      </c>
      <c r="F62" s="5">
        <v>21.06</v>
      </c>
      <c r="G62" s="6">
        <v>129</v>
      </c>
      <c r="H62" s="54" t="s">
        <v>140</v>
      </c>
      <c r="I62" s="110"/>
    </row>
    <row r="63" spans="1:9" s="11" customFormat="1" ht="32.25" customHeight="1" x14ac:dyDescent="0.25">
      <c r="A63" s="194"/>
      <c r="B63" s="10" t="s">
        <v>37</v>
      </c>
      <c r="C63" s="70">
        <v>150</v>
      </c>
      <c r="D63" s="45">
        <v>2.34</v>
      </c>
      <c r="E63" s="45">
        <v>2</v>
      </c>
      <c r="F63" s="45">
        <v>10.63</v>
      </c>
      <c r="G63" s="45">
        <v>70</v>
      </c>
      <c r="H63" s="32" t="s">
        <v>38</v>
      </c>
      <c r="I63" s="110"/>
    </row>
    <row r="64" spans="1:9" s="42" customFormat="1" ht="24" customHeight="1" x14ac:dyDescent="0.25">
      <c r="A64" s="194"/>
      <c r="B64" s="15" t="s">
        <v>21</v>
      </c>
      <c r="C64" s="7">
        <f>C61+C62+C63</f>
        <v>260</v>
      </c>
      <c r="D64" s="117">
        <f>D61+D62+D63</f>
        <v>10.52</v>
      </c>
      <c r="E64" s="117">
        <f>E61+E62+E63</f>
        <v>16.97</v>
      </c>
      <c r="F64" s="117">
        <f>F61+F62+F63</f>
        <v>32.79</v>
      </c>
      <c r="G64" s="117">
        <f>G61+G62+G63</f>
        <v>326</v>
      </c>
      <c r="H64" s="118"/>
      <c r="I64" s="111">
        <f>G64*100/G83</f>
        <v>23.79075809323642</v>
      </c>
    </row>
    <row r="65" spans="1:9" s="42" customFormat="1" ht="32.25" customHeight="1" x14ac:dyDescent="0.25">
      <c r="A65" s="189" t="s">
        <v>148</v>
      </c>
      <c r="B65" s="12" t="s">
        <v>149</v>
      </c>
      <c r="C65" s="45">
        <v>75</v>
      </c>
      <c r="D65" s="46">
        <v>0.4</v>
      </c>
      <c r="E65" s="46">
        <v>0.4</v>
      </c>
      <c r="F65" s="46">
        <v>9.8000000000000007</v>
      </c>
      <c r="G65" s="46">
        <v>35.299999999999997</v>
      </c>
      <c r="H65" s="32"/>
      <c r="I65" s="111"/>
    </row>
    <row r="66" spans="1:9" s="42" customFormat="1" ht="24" customHeight="1" x14ac:dyDescent="0.25">
      <c r="A66" s="191"/>
      <c r="B66" s="15" t="s">
        <v>150</v>
      </c>
      <c r="C66" s="51">
        <f>C65</f>
        <v>75</v>
      </c>
      <c r="D66" s="17">
        <f>D65</f>
        <v>0.4</v>
      </c>
      <c r="E66" s="17">
        <f t="shared" ref="E66:G66" si="5">E65</f>
        <v>0.4</v>
      </c>
      <c r="F66" s="17">
        <f t="shared" si="5"/>
        <v>9.8000000000000007</v>
      </c>
      <c r="G66" s="17">
        <f t="shared" si="5"/>
        <v>35.299999999999997</v>
      </c>
      <c r="H66" s="32"/>
      <c r="I66" s="111">
        <f>G66*100/G83</f>
        <v>2.5761158303412439</v>
      </c>
    </row>
    <row r="67" spans="1:9" s="11" customFormat="1" ht="32.25" customHeight="1" x14ac:dyDescent="0.25">
      <c r="A67" s="194" t="s">
        <v>14</v>
      </c>
      <c r="B67" s="12" t="s">
        <v>53</v>
      </c>
      <c r="C67" s="45" t="s">
        <v>116</v>
      </c>
      <c r="D67" s="41">
        <v>1.26</v>
      </c>
      <c r="E67" s="41">
        <v>2.02</v>
      </c>
      <c r="F67" s="41">
        <v>7.28</v>
      </c>
      <c r="G67" s="41">
        <v>70.58</v>
      </c>
      <c r="H67" s="32" t="s">
        <v>54</v>
      </c>
      <c r="I67" s="110"/>
    </row>
    <row r="68" spans="1:9" s="11" customFormat="1" ht="32.25" customHeight="1" x14ac:dyDescent="0.25">
      <c r="A68" s="194"/>
      <c r="B68" s="65" t="s">
        <v>182</v>
      </c>
      <c r="C68" s="25">
        <v>170</v>
      </c>
      <c r="D68" s="119">
        <v>20.8</v>
      </c>
      <c r="E68" s="119">
        <v>5.33</v>
      </c>
      <c r="F68" s="119">
        <v>18.5</v>
      </c>
      <c r="G68" s="119">
        <v>205</v>
      </c>
      <c r="H68" s="32" t="s">
        <v>183</v>
      </c>
      <c r="I68" s="110"/>
    </row>
    <row r="69" spans="1:9" s="11" customFormat="1" ht="35.25" customHeight="1" x14ac:dyDescent="0.25">
      <c r="A69" s="194"/>
      <c r="B69" s="92" t="s">
        <v>197</v>
      </c>
      <c r="C69" s="23">
        <v>30</v>
      </c>
      <c r="D69" s="25">
        <v>1.44</v>
      </c>
      <c r="E69" s="25"/>
      <c r="F69" s="25">
        <v>5.7</v>
      </c>
      <c r="G69" s="25">
        <v>29.7</v>
      </c>
      <c r="H69" s="56"/>
      <c r="I69" s="110"/>
    </row>
    <row r="70" spans="1:9" s="11" customFormat="1" ht="32.25" customHeight="1" x14ac:dyDescent="0.25">
      <c r="A70" s="194"/>
      <c r="B70" s="12" t="s">
        <v>154</v>
      </c>
      <c r="C70" s="45">
        <v>150</v>
      </c>
      <c r="D70" s="45">
        <v>0.18</v>
      </c>
      <c r="E70" s="5">
        <v>0.08</v>
      </c>
      <c r="F70" s="5">
        <v>20.64</v>
      </c>
      <c r="G70" s="5">
        <v>84</v>
      </c>
      <c r="H70" s="32" t="s">
        <v>155</v>
      </c>
      <c r="I70" s="110"/>
    </row>
    <row r="71" spans="1:9" s="11" customFormat="1" ht="35.25" customHeight="1" x14ac:dyDescent="0.25">
      <c r="A71" s="194"/>
      <c r="B71" s="12" t="s">
        <v>17</v>
      </c>
      <c r="C71" s="45">
        <v>10</v>
      </c>
      <c r="D71" s="45">
        <v>1</v>
      </c>
      <c r="E71" s="5">
        <v>0.28999999999999998</v>
      </c>
      <c r="F71" s="5">
        <v>7.26</v>
      </c>
      <c r="G71" s="5">
        <v>33.869999999999997</v>
      </c>
      <c r="H71" s="57"/>
      <c r="I71" s="110"/>
    </row>
    <row r="72" spans="1:9" s="11" customFormat="1" ht="24" customHeight="1" x14ac:dyDescent="0.25">
      <c r="A72" s="194"/>
      <c r="B72" s="8" t="s">
        <v>18</v>
      </c>
      <c r="C72" s="100">
        <v>20</v>
      </c>
      <c r="D72" s="45">
        <v>1.46</v>
      </c>
      <c r="E72" s="5">
        <v>0.34</v>
      </c>
      <c r="F72" s="5">
        <v>8.84</v>
      </c>
      <c r="G72" s="5">
        <v>46.98</v>
      </c>
      <c r="H72" s="57"/>
      <c r="I72" s="110"/>
    </row>
    <row r="73" spans="1:9" s="11" customFormat="1" ht="24" customHeight="1" x14ac:dyDescent="0.25">
      <c r="A73" s="194"/>
      <c r="B73" s="13" t="s">
        <v>29</v>
      </c>
      <c r="C73" s="7">
        <v>545</v>
      </c>
      <c r="D73" s="34">
        <f>D67+D68+D69+D71+D70+D72</f>
        <v>26.140000000000004</v>
      </c>
      <c r="E73" s="34">
        <f t="shared" ref="E73:G73" si="6">E67+E68+E69+E71+E70+E72</f>
        <v>8.06</v>
      </c>
      <c r="F73" s="34">
        <f t="shared" si="6"/>
        <v>68.22</v>
      </c>
      <c r="G73" s="34">
        <f t="shared" si="6"/>
        <v>470.13</v>
      </c>
      <c r="H73" s="57"/>
      <c r="I73" s="110">
        <f>G73*100/G83</f>
        <v>34.309046326298272</v>
      </c>
    </row>
    <row r="74" spans="1:9" s="11" customFormat="1" ht="24" customHeight="1" x14ac:dyDescent="0.25">
      <c r="A74" s="187" t="s">
        <v>113</v>
      </c>
      <c r="B74" s="8" t="s">
        <v>144</v>
      </c>
      <c r="C74" s="4">
        <v>60</v>
      </c>
      <c r="D74" s="45">
        <v>8.25</v>
      </c>
      <c r="E74" s="5">
        <v>2.69</v>
      </c>
      <c r="F74" s="5">
        <v>6.68</v>
      </c>
      <c r="G74" s="5">
        <v>147</v>
      </c>
      <c r="H74" s="32" t="s">
        <v>145</v>
      </c>
      <c r="I74" s="110"/>
    </row>
    <row r="75" spans="1:9" s="11" customFormat="1" ht="32.25" customHeight="1" x14ac:dyDescent="0.25">
      <c r="A75" s="187"/>
      <c r="B75" s="8" t="s">
        <v>146</v>
      </c>
      <c r="C75" s="4">
        <v>110</v>
      </c>
      <c r="D75" s="45">
        <v>2.54</v>
      </c>
      <c r="E75" s="5">
        <v>3.64</v>
      </c>
      <c r="F75" s="5">
        <v>23</v>
      </c>
      <c r="G75" s="5">
        <v>160.13</v>
      </c>
      <c r="H75" s="32" t="s">
        <v>147</v>
      </c>
      <c r="I75" s="110"/>
    </row>
    <row r="76" spans="1:9" s="11" customFormat="1" ht="32.25" customHeight="1" x14ac:dyDescent="0.25">
      <c r="A76" s="187"/>
      <c r="B76" s="8" t="s">
        <v>44</v>
      </c>
      <c r="C76" s="4">
        <v>150</v>
      </c>
      <c r="D76" s="5">
        <v>3.15</v>
      </c>
      <c r="E76" s="5">
        <v>2.72</v>
      </c>
      <c r="F76" s="5">
        <v>12.96</v>
      </c>
      <c r="G76" s="5">
        <v>89</v>
      </c>
      <c r="H76" s="54" t="s">
        <v>45</v>
      </c>
      <c r="I76" s="110"/>
    </row>
    <row r="77" spans="1:9" s="11" customFormat="1" ht="32.25" customHeight="1" x14ac:dyDescent="0.25">
      <c r="A77" s="187"/>
      <c r="B77" s="8" t="s">
        <v>17</v>
      </c>
      <c r="C77" s="45">
        <v>10</v>
      </c>
      <c r="D77" s="45">
        <v>1</v>
      </c>
      <c r="E77" s="5">
        <v>0.28999999999999998</v>
      </c>
      <c r="F77" s="5">
        <v>7.26</v>
      </c>
      <c r="G77" s="5">
        <v>33.869999999999997</v>
      </c>
      <c r="H77" s="54"/>
      <c r="I77" s="110"/>
    </row>
    <row r="78" spans="1:9" s="11" customFormat="1" ht="24" customHeight="1" x14ac:dyDescent="0.25">
      <c r="A78" s="187"/>
      <c r="B78" s="8" t="s">
        <v>18</v>
      </c>
      <c r="C78" s="100">
        <v>20</v>
      </c>
      <c r="D78" s="45">
        <v>1.46</v>
      </c>
      <c r="E78" s="5">
        <v>0.34</v>
      </c>
      <c r="F78" s="5">
        <v>8.84</v>
      </c>
      <c r="G78" s="5">
        <v>46.98</v>
      </c>
      <c r="H78" s="54"/>
      <c r="I78" s="110"/>
    </row>
    <row r="79" spans="1:9" s="11" customFormat="1" ht="24" customHeight="1" x14ac:dyDescent="0.25">
      <c r="A79" s="188"/>
      <c r="B79" s="15" t="s">
        <v>33</v>
      </c>
      <c r="C79" s="7">
        <f>C74+C76+C78+C75+C77</f>
        <v>350</v>
      </c>
      <c r="D79" s="14">
        <f>D74+D76+D78+D75+D77</f>
        <v>16.399999999999999</v>
      </c>
      <c r="E79" s="14">
        <f t="shared" ref="E79:G79" si="7">E74+E76+E78+E75+E77</f>
        <v>9.68</v>
      </c>
      <c r="F79" s="14">
        <f t="shared" si="7"/>
        <v>58.74</v>
      </c>
      <c r="G79" s="14">
        <f t="shared" si="7"/>
        <v>476.98</v>
      </c>
      <c r="H79" s="58"/>
      <c r="I79" s="110">
        <f>G79*100/G83</f>
        <v>34.808944157398486</v>
      </c>
    </row>
    <row r="80" spans="1:9" s="11" customFormat="1" ht="24" customHeight="1" x14ac:dyDescent="0.25">
      <c r="A80" s="179" t="s">
        <v>114</v>
      </c>
      <c r="B80" s="12" t="s">
        <v>119</v>
      </c>
      <c r="C80" s="4">
        <v>150</v>
      </c>
      <c r="D80" s="5">
        <v>0.04</v>
      </c>
      <c r="E80" s="5">
        <v>0.01</v>
      </c>
      <c r="F80" s="5">
        <v>6.99</v>
      </c>
      <c r="G80" s="5">
        <v>28</v>
      </c>
      <c r="H80" s="32" t="s">
        <v>120</v>
      </c>
      <c r="I80" s="110"/>
    </row>
    <row r="81" spans="1:17" s="11" customFormat="1" ht="32.25" customHeight="1" x14ac:dyDescent="0.25">
      <c r="A81" s="180"/>
      <c r="B81" s="12" t="s">
        <v>17</v>
      </c>
      <c r="C81" s="45">
        <v>10</v>
      </c>
      <c r="D81" s="45">
        <v>1</v>
      </c>
      <c r="E81" s="5">
        <v>0.28999999999999998</v>
      </c>
      <c r="F81" s="5">
        <v>7.26</v>
      </c>
      <c r="G81" s="5">
        <v>33.869999999999997</v>
      </c>
      <c r="H81" s="32"/>
      <c r="I81" s="110"/>
    </row>
    <row r="82" spans="1:17" s="11" customFormat="1" ht="24" customHeight="1" x14ac:dyDescent="0.25">
      <c r="A82" s="181"/>
      <c r="B82" s="13" t="s">
        <v>115</v>
      </c>
      <c r="C82" s="20">
        <f>C80+C81</f>
        <v>160</v>
      </c>
      <c r="D82" s="17">
        <f>D80+D81</f>
        <v>1.04</v>
      </c>
      <c r="E82" s="17">
        <f>E80+E81</f>
        <v>0.3</v>
      </c>
      <c r="F82" s="17">
        <f>F80+F81</f>
        <v>14.25</v>
      </c>
      <c r="G82" s="17">
        <f>G80+G81</f>
        <v>61.87</v>
      </c>
      <c r="H82" s="59"/>
      <c r="I82" s="110">
        <f>G82*100/G83</f>
        <v>4.5151355927255743</v>
      </c>
    </row>
    <row r="83" spans="1:17" s="11" customFormat="1" ht="24" customHeight="1" x14ac:dyDescent="0.25">
      <c r="A83" s="177" t="s">
        <v>34</v>
      </c>
      <c r="B83" s="178"/>
      <c r="C83" s="35">
        <f>C64+C73+C79+C82+C66</f>
        <v>1390</v>
      </c>
      <c r="D83" s="35">
        <f>D64+D73+D79+D82+D66</f>
        <v>54.5</v>
      </c>
      <c r="E83" s="35">
        <f>E64+E73+E79+E82+E66</f>
        <v>35.409999999999997</v>
      </c>
      <c r="F83" s="35">
        <f>F64+F73+F79+F82+F66</f>
        <v>183.8</v>
      </c>
      <c r="G83" s="35">
        <f>G64+G73+G79+G82+G66</f>
        <v>1370.28</v>
      </c>
      <c r="H83" s="57"/>
      <c r="I83" s="110"/>
    </row>
    <row r="84" spans="1:17" s="11" customFormat="1" ht="24" customHeight="1" x14ac:dyDescent="0.25">
      <c r="A84" s="49"/>
      <c r="H84" s="61"/>
      <c r="I84" s="110"/>
    </row>
    <row r="85" spans="1:17" s="11" customFormat="1" ht="20.25" x14ac:dyDescent="0.25">
      <c r="A85" s="198" t="s">
        <v>63</v>
      </c>
      <c r="B85" s="198"/>
      <c r="C85" s="2"/>
      <c r="D85" s="1"/>
      <c r="E85" s="1"/>
      <c r="F85" s="1"/>
      <c r="G85" s="1"/>
      <c r="H85" s="52"/>
      <c r="I85" s="110"/>
    </row>
    <row r="86" spans="1:17" s="11" customFormat="1" ht="15.75" x14ac:dyDescent="0.25">
      <c r="A86" s="170" t="s">
        <v>2</v>
      </c>
      <c r="B86" s="170" t="s">
        <v>3</v>
      </c>
      <c r="C86" s="172" t="s">
        <v>4</v>
      </c>
      <c r="D86" s="174" t="s">
        <v>5</v>
      </c>
      <c r="E86" s="175"/>
      <c r="F86" s="176"/>
      <c r="G86" s="182" t="s">
        <v>6</v>
      </c>
      <c r="H86" s="184" t="s">
        <v>7</v>
      </c>
      <c r="I86" s="111"/>
    </row>
    <row r="87" spans="1:17" s="42" customFormat="1" ht="18.75" customHeight="1" x14ac:dyDescent="0.25">
      <c r="A87" s="171"/>
      <c r="B87" s="171"/>
      <c r="C87" s="173"/>
      <c r="D87" s="118" t="s">
        <v>8</v>
      </c>
      <c r="E87" s="118" t="s">
        <v>9</v>
      </c>
      <c r="F87" s="118" t="s">
        <v>10</v>
      </c>
      <c r="G87" s="183"/>
      <c r="H87" s="184"/>
      <c r="I87" s="111"/>
    </row>
    <row r="88" spans="1:17" s="42" customFormat="1" ht="24.75" customHeight="1" x14ac:dyDescent="0.25">
      <c r="A88" s="194" t="s">
        <v>11</v>
      </c>
      <c r="B88" s="8" t="s">
        <v>143</v>
      </c>
      <c r="C88" s="4">
        <v>130</v>
      </c>
      <c r="D88" s="45">
        <v>3.74</v>
      </c>
      <c r="E88" s="45">
        <v>3.4</v>
      </c>
      <c r="F88" s="45">
        <v>12.25</v>
      </c>
      <c r="G88" s="45">
        <v>95</v>
      </c>
      <c r="H88" s="126" t="s">
        <v>69</v>
      </c>
      <c r="I88" s="110"/>
    </row>
    <row r="89" spans="1:17" s="11" customFormat="1" ht="32.25" customHeight="1" x14ac:dyDescent="0.25">
      <c r="A89" s="194"/>
      <c r="B89" s="8" t="s">
        <v>24</v>
      </c>
      <c r="C89" s="45">
        <v>40</v>
      </c>
      <c r="D89" s="5">
        <v>2.4500000000000002</v>
      </c>
      <c r="E89" s="5">
        <v>7.55</v>
      </c>
      <c r="F89" s="5">
        <v>14.62</v>
      </c>
      <c r="G89" s="6">
        <v>136</v>
      </c>
      <c r="H89" s="56" t="s">
        <v>23</v>
      </c>
      <c r="I89" s="110"/>
    </row>
    <row r="90" spans="1:17" s="11" customFormat="1" ht="32.25" customHeight="1" x14ac:dyDescent="0.25">
      <c r="A90" s="194"/>
      <c r="B90" s="10" t="s">
        <v>13</v>
      </c>
      <c r="C90" s="70" t="s">
        <v>52</v>
      </c>
      <c r="D90" s="45">
        <v>7.0000000000000007E-2</v>
      </c>
      <c r="E90" s="45">
        <v>0.01</v>
      </c>
      <c r="F90" s="45">
        <v>7.1</v>
      </c>
      <c r="G90" s="45">
        <v>29</v>
      </c>
      <c r="H90" s="32" t="s">
        <v>20</v>
      </c>
      <c r="I90" s="110"/>
    </row>
    <row r="91" spans="1:17" s="11" customFormat="1" ht="32.25" customHeight="1" x14ac:dyDescent="0.25">
      <c r="A91" s="194"/>
      <c r="B91" s="15" t="s">
        <v>21</v>
      </c>
      <c r="C91" s="36">
        <v>265.5</v>
      </c>
      <c r="D91" s="37">
        <f>D88+D89+D90</f>
        <v>6.2600000000000007</v>
      </c>
      <c r="E91" s="37">
        <f t="shared" ref="E91:G91" si="8">E88+E89+E90</f>
        <v>10.959999999999999</v>
      </c>
      <c r="F91" s="37">
        <f t="shared" si="8"/>
        <v>33.97</v>
      </c>
      <c r="G91" s="37">
        <f t="shared" si="8"/>
        <v>260</v>
      </c>
      <c r="H91" s="118"/>
      <c r="I91" s="110">
        <f>G91*100/G110</f>
        <v>19.927189116689021</v>
      </c>
    </row>
    <row r="92" spans="1:17" s="11" customFormat="1" ht="24" customHeight="1" x14ac:dyDescent="0.25">
      <c r="A92" s="189" t="s">
        <v>148</v>
      </c>
      <c r="B92" s="12" t="s">
        <v>151</v>
      </c>
      <c r="C92" s="4">
        <v>150</v>
      </c>
      <c r="D92" s="46">
        <v>4.3499999999999996</v>
      </c>
      <c r="E92" s="46">
        <v>3.75</v>
      </c>
      <c r="F92" s="46">
        <v>6</v>
      </c>
      <c r="G92" s="46">
        <v>75</v>
      </c>
      <c r="H92" s="32" t="s">
        <v>152</v>
      </c>
      <c r="I92" s="110"/>
    </row>
    <row r="93" spans="1:17" s="11" customFormat="1" ht="32.25" customHeight="1" x14ac:dyDescent="0.25">
      <c r="A93" s="191"/>
      <c r="B93" s="15" t="s">
        <v>150</v>
      </c>
      <c r="C93" s="7">
        <v>150</v>
      </c>
      <c r="D93" s="17">
        <v>4.3499999999999996</v>
      </c>
      <c r="E93" s="17">
        <v>3.75</v>
      </c>
      <c r="F93" s="17">
        <v>6</v>
      </c>
      <c r="G93" s="17">
        <v>75</v>
      </c>
      <c r="H93" s="32"/>
      <c r="I93" s="110">
        <f>G93*100/G110</f>
        <v>5.7482276298141404</v>
      </c>
    </row>
    <row r="94" spans="1:17" s="11" customFormat="1" ht="40.5" customHeight="1" x14ac:dyDescent="0.25">
      <c r="A94" s="194" t="s">
        <v>14</v>
      </c>
      <c r="B94" s="12" t="s">
        <v>95</v>
      </c>
      <c r="C94" s="45" t="s">
        <v>96</v>
      </c>
      <c r="D94" s="41">
        <v>1.3</v>
      </c>
      <c r="E94" s="41">
        <v>4.1500000000000004</v>
      </c>
      <c r="F94" s="41">
        <v>7.93</v>
      </c>
      <c r="G94" s="41">
        <v>74.3</v>
      </c>
      <c r="H94" s="32" t="s">
        <v>41</v>
      </c>
      <c r="I94" s="110"/>
    </row>
    <row r="95" spans="1:17" s="11" customFormat="1" ht="25.5" customHeight="1" x14ac:dyDescent="0.25">
      <c r="A95" s="194"/>
      <c r="B95" s="33" t="s">
        <v>84</v>
      </c>
      <c r="C95" s="25">
        <v>60</v>
      </c>
      <c r="D95" s="203">
        <v>8.14</v>
      </c>
      <c r="E95" s="203">
        <v>9.0399999999999991</v>
      </c>
      <c r="F95" s="203">
        <v>10.3</v>
      </c>
      <c r="G95" s="203">
        <v>159</v>
      </c>
      <c r="H95" s="32" t="s">
        <v>85</v>
      </c>
      <c r="I95" s="110"/>
    </row>
    <row r="96" spans="1:17" s="11" customFormat="1" ht="25.5" customHeight="1" x14ac:dyDescent="0.25">
      <c r="A96" s="194"/>
      <c r="B96" s="33" t="s">
        <v>26</v>
      </c>
      <c r="C96" s="23">
        <v>60</v>
      </c>
      <c r="D96" s="203"/>
      <c r="E96" s="203"/>
      <c r="F96" s="203"/>
      <c r="G96" s="203"/>
      <c r="H96" s="32" t="s">
        <v>27</v>
      </c>
      <c r="I96" s="112"/>
      <c r="K96" s="28"/>
      <c r="L96" s="26"/>
      <c r="M96" s="30"/>
      <c r="N96" s="30"/>
      <c r="O96" s="30"/>
      <c r="P96" s="30"/>
      <c r="Q96" s="93"/>
    </row>
    <row r="97" spans="1:9" s="43" customFormat="1" ht="32.25" customHeight="1" x14ac:dyDescent="0.25">
      <c r="A97" s="194"/>
      <c r="B97" s="22" t="s">
        <v>81</v>
      </c>
      <c r="C97" s="128">
        <v>120</v>
      </c>
      <c r="D97" s="131">
        <v>2.4500000000000002</v>
      </c>
      <c r="E97" s="131">
        <v>3.84</v>
      </c>
      <c r="F97" s="131">
        <v>16.34</v>
      </c>
      <c r="G97" s="131">
        <v>109.8</v>
      </c>
      <c r="H97" s="32" t="s">
        <v>87</v>
      </c>
      <c r="I97" s="112"/>
    </row>
    <row r="98" spans="1:9" s="43" customFormat="1" ht="32.25" customHeight="1" x14ac:dyDescent="0.25">
      <c r="A98" s="194"/>
      <c r="B98" s="12" t="s">
        <v>16</v>
      </c>
      <c r="C98" s="45">
        <v>150</v>
      </c>
      <c r="D98" s="45">
        <v>0.12</v>
      </c>
      <c r="E98" s="5">
        <v>0.12</v>
      </c>
      <c r="F98" s="5">
        <v>17.91</v>
      </c>
      <c r="G98" s="5">
        <v>73.2</v>
      </c>
      <c r="H98" s="32" t="s">
        <v>28</v>
      </c>
      <c r="I98" s="110"/>
    </row>
    <row r="99" spans="1:9" s="11" customFormat="1" ht="32.25" customHeight="1" x14ac:dyDescent="0.25">
      <c r="A99" s="194"/>
      <c r="B99" s="12" t="s">
        <v>17</v>
      </c>
      <c r="C99" s="45">
        <v>20</v>
      </c>
      <c r="D99" s="45">
        <v>2</v>
      </c>
      <c r="E99" s="5">
        <v>0.57999999999999996</v>
      </c>
      <c r="F99" s="5">
        <v>14.52</v>
      </c>
      <c r="G99" s="5">
        <v>67.739999999999995</v>
      </c>
      <c r="H99" s="57"/>
      <c r="I99" s="110"/>
    </row>
    <row r="100" spans="1:9" s="11" customFormat="1" ht="24" customHeight="1" x14ac:dyDescent="0.25">
      <c r="A100" s="194"/>
      <c r="B100" s="8" t="s">
        <v>18</v>
      </c>
      <c r="C100" s="100">
        <v>20</v>
      </c>
      <c r="D100" s="45">
        <v>1.46</v>
      </c>
      <c r="E100" s="5">
        <v>0.34</v>
      </c>
      <c r="F100" s="5">
        <v>8.84</v>
      </c>
      <c r="G100" s="5">
        <v>46.98</v>
      </c>
      <c r="H100" s="57"/>
      <c r="I100" s="110"/>
    </row>
    <row r="101" spans="1:9" s="11" customFormat="1" ht="24" customHeight="1" x14ac:dyDescent="0.25">
      <c r="A101" s="194"/>
      <c r="B101" s="13" t="s">
        <v>29</v>
      </c>
      <c r="C101" s="7">
        <v>578</v>
      </c>
      <c r="D101" s="34">
        <f>D94+D95+D96+D98+D99+D100</f>
        <v>13.02</v>
      </c>
      <c r="E101" s="34">
        <f t="shared" ref="E101" si="9">E94+E95+E96+E98+E99+E100</f>
        <v>14.229999999999999</v>
      </c>
      <c r="F101" s="34">
        <f>F94+F95+F96+F98+F99+F100</f>
        <v>59.5</v>
      </c>
      <c r="G101" s="34">
        <f>G94+G95+G96+G98+G99+G100+G97</f>
        <v>531.02</v>
      </c>
      <c r="H101" s="57"/>
      <c r="I101" s="110">
        <f>G101*100/G110</f>
        <v>40.698984479785402</v>
      </c>
    </row>
    <row r="102" spans="1:9" s="11" customFormat="1" ht="24" customHeight="1" x14ac:dyDescent="0.25">
      <c r="A102" s="190" t="s">
        <v>113</v>
      </c>
      <c r="B102" s="8" t="s">
        <v>141</v>
      </c>
      <c r="C102" s="4">
        <v>50</v>
      </c>
      <c r="D102" s="5">
        <v>7.57</v>
      </c>
      <c r="E102" s="5">
        <v>6.85</v>
      </c>
      <c r="F102" s="5">
        <v>12.17</v>
      </c>
      <c r="G102" s="5">
        <v>112</v>
      </c>
      <c r="H102" s="54" t="s">
        <v>142</v>
      </c>
      <c r="I102" s="110"/>
    </row>
    <row r="103" spans="1:9" s="11" customFormat="1" ht="24" customHeight="1" x14ac:dyDescent="0.25">
      <c r="A103" s="190"/>
      <c r="B103" s="8" t="s">
        <v>100</v>
      </c>
      <c r="C103" s="4">
        <v>15</v>
      </c>
      <c r="D103" s="5">
        <v>0.28999999999999998</v>
      </c>
      <c r="E103" s="5">
        <v>0.68</v>
      </c>
      <c r="F103" s="5">
        <v>1.99</v>
      </c>
      <c r="G103" s="5">
        <v>15.23</v>
      </c>
      <c r="H103" s="126" t="s">
        <v>101</v>
      </c>
      <c r="I103" s="110"/>
    </row>
    <row r="104" spans="1:9" s="11" customFormat="1" ht="32.25" customHeight="1" x14ac:dyDescent="0.25">
      <c r="A104" s="190"/>
      <c r="B104" s="8" t="s">
        <v>109</v>
      </c>
      <c r="C104" s="4">
        <v>50</v>
      </c>
      <c r="D104" s="5">
        <v>3.54</v>
      </c>
      <c r="E104" s="5">
        <v>6.57</v>
      </c>
      <c r="F104" s="5">
        <v>27.87</v>
      </c>
      <c r="G104" s="5">
        <v>185</v>
      </c>
      <c r="H104" s="32" t="s">
        <v>110</v>
      </c>
      <c r="I104" s="110"/>
    </row>
    <row r="105" spans="1:9" s="11" customFormat="1" ht="32.25" customHeight="1" x14ac:dyDescent="0.25">
      <c r="A105" s="190"/>
      <c r="B105" s="12" t="s">
        <v>59</v>
      </c>
      <c r="C105" s="45">
        <v>150</v>
      </c>
      <c r="D105" s="45">
        <v>0.33</v>
      </c>
      <c r="E105" s="5">
        <v>1.4999999999999999E-2</v>
      </c>
      <c r="F105" s="5">
        <v>20.83</v>
      </c>
      <c r="G105" s="5">
        <v>84.75</v>
      </c>
      <c r="H105" s="54" t="s">
        <v>60</v>
      </c>
      <c r="I105" s="110"/>
    </row>
    <row r="106" spans="1:9" s="11" customFormat="1" ht="32.25" customHeight="1" x14ac:dyDescent="0.25">
      <c r="A106" s="191"/>
      <c r="B106" s="15" t="s">
        <v>33</v>
      </c>
      <c r="C106" s="7">
        <f>C102+C104+C105</f>
        <v>250</v>
      </c>
      <c r="D106" s="18">
        <f>D102+D104+D105</f>
        <v>11.44</v>
      </c>
      <c r="E106" s="18">
        <f t="shared" ref="E106:G106" si="10">E102+E104+E105</f>
        <v>13.435</v>
      </c>
      <c r="F106" s="18">
        <f t="shared" si="10"/>
        <v>60.87</v>
      </c>
      <c r="G106" s="18">
        <f t="shared" si="10"/>
        <v>381.75</v>
      </c>
      <c r="H106" s="58"/>
      <c r="I106" s="110">
        <f>G106*100/G110</f>
        <v>29.258478635753974</v>
      </c>
    </row>
    <row r="107" spans="1:9" s="11" customFormat="1" ht="24" customHeight="1" x14ac:dyDescent="0.25">
      <c r="A107" s="179" t="s">
        <v>114</v>
      </c>
      <c r="B107" s="12" t="s">
        <v>31</v>
      </c>
      <c r="C107" s="4">
        <v>150</v>
      </c>
      <c r="D107" s="5">
        <v>4.58</v>
      </c>
      <c r="E107" s="5">
        <v>4.08</v>
      </c>
      <c r="F107" s="5">
        <v>7.58</v>
      </c>
      <c r="G107" s="5">
        <v>85</v>
      </c>
      <c r="H107" s="32" t="s">
        <v>32</v>
      </c>
      <c r="I107" s="110"/>
    </row>
    <row r="108" spans="1:9" s="11" customFormat="1" ht="24" customHeight="1" x14ac:dyDescent="0.25">
      <c r="A108" s="180"/>
      <c r="B108" s="8" t="s">
        <v>18</v>
      </c>
      <c r="C108" s="100">
        <v>20</v>
      </c>
      <c r="D108" s="45">
        <v>1.46</v>
      </c>
      <c r="E108" s="5">
        <v>0.34</v>
      </c>
      <c r="F108" s="5">
        <v>8.84</v>
      </c>
      <c r="G108" s="5">
        <v>46.98</v>
      </c>
      <c r="H108" s="32"/>
      <c r="I108" s="110"/>
    </row>
    <row r="109" spans="1:9" s="11" customFormat="1" ht="32.25" customHeight="1" x14ac:dyDescent="0.25">
      <c r="A109" s="181"/>
      <c r="B109" s="13" t="s">
        <v>115</v>
      </c>
      <c r="C109" s="20">
        <f>C107+C108</f>
        <v>170</v>
      </c>
      <c r="D109" s="17">
        <f>D107+D108</f>
        <v>6.04</v>
      </c>
      <c r="E109" s="17">
        <f>E107+E108</f>
        <v>4.42</v>
      </c>
      <c r="F109" s="17">
        <f>F107+F108</f>
        <v>16.420000000000002</v>
      </c>
      <c r="G109" s="17">
        <f>G107+G108</f>
        <v>131.97999999999999</v>
      </c>
      <c r="H109" s="59"/>
      <c r="I109" s="110">
        <f>G109*100/G110</f>
        <v>10.115347767771603</v>
      </c>
    </row>
    <row r="110" spans="1:9" s="11" customFormat="1" ht="24" customHeight="1" x14ac:dyDescent="0.25">
      <c r="A110" s="177" t="s">
        <v>34</v>
      </c>
      <c r="B110" s="178"/>
      <c r="C110" s="121">
        <f>C91+C101+C106+C109</f>
        <v>1263.5</v>
      </c>
      <c r="D110" s="120">
        <f>D91+D101+D106+D109</f>
        <v>36.76</v>
      </c>
      <c r="E110" s="120">
        <f>E91+E101+E106+E109</f>
        <v>43.045000000000002</v>
      </c>
      <c r="F110" s="120">
        <f>F91+F101+F106+F109</f>
        <v>170.76</v>
      </c>
      <c r="G110" s="120">
        <f>G91+G101+G106+G109</f>
        <v>1304.75</v>
      </c>
      <c r="H110" s="57"/>
      <c r="I110" s="110"/>
    </row>
    <row r="111" spans="1:9" s="11" customFormat="1" ht="24" customHeight="1" x14ac:dyDescent="0.25">
      <c r="A111" s="49"/>
      <c r="H111" s="61"/>
      <c r="I111" s="110"/>
    </row>
    <row r="112" spans="1:9" s="11" customFormat="1" ht="24" customHeight="1" x14ac:dyDescent="0.25">
      <c r="A112" s="198" t="s">
        <v>68</v>
      </c>
      <c r="B112" s="198"/>
      <c r="C112" s="2"/>
      <c r="D112" s="1"/>
      <c r="E112" s="1"/>
      <c r="F112" s="1"/>
      <c r="G112" s="1"/>
      <c r="H112" s="52"/>
      <c r="I112" s="110"/>
    </row>
    <row r="113" spans="1:17" s="11" customFormat="1" ht="15.75" x14ac:dyDescent="0.25">
      <c r="A113" s="170" t="s">
        <v>2</v>
      </c>
      <c r="B113" s="170" t="s">
        <v>3</v>
      </c>
      <c r="C113" s="172" t="s">
        <v>4</v>
      </c>
      <c r="D113" s="174" t="s">
        <v>5</v>
      </c>
      <c r="E113" s="175"/>
      <c r="F113" s="176"/>
      <c r="G113" s="182" t="s">
        <v>6</v>
      </c>
      <c r="H113" s="184" t="s">
        <v>7</v>
      </c>
      <c r="I113" s="111"/>
    </row>
    <row r="114" spans="1:17" s="11" customFormat="1" ht="15.75" x14ac:dyDescent="0.25">
      <c r="A114" s="171"/>
      <c r="B114" s="171"/>
      <c r="C114" s="173"/>
      <c r="D114" s="118" t="s">
        <v>8</v>
      </c>
      <c r="E114" s="118" t="s">
        <v>9</v>
      </c>
      <c r="F114" s="118" t="s">
        <v>10</v>
      </c>
      <c r="G114" s="183"/>
      <c r="H114" s="184"/>
      <c r="I114" s="111"/>
    </row>
    <row r="115" spans="1:17" s="42" customFormat="1" ht="27.75" customHeight="1" x14ac:dyDescent="0.25">
      <c r="A115" s="194" t="s">
        <v>11</v>
      </c>
      <c r="B115" s="8" t="s">
        <v>184</v>
      </c>
      <c r="C115" s="4">
        <v>135</v>
      </c>
      <c r="D115" s="45">
        <v>3.16</v>
      </c>
      <c r="E115" s="45">
        <v>1.57</v>
      </c>
      <c r="F115" s="45">
        <v>19.5</v>
      </c>
      <c r="G115" s="45">
        <v>156.87</v>
      </c>
      <c r="H115" s="32" t="s">
        <v>30</v>
      </c>
      <c r="I115" s="110"/>
    </row>
    <row r="116" spans="1:17" s="42" customFormat="1" ht="27.75" customHeight="1" x14ac:dyDescent="0.25">
      <c r="A116" s="194"/>
      <c r="B116" s="8" t="s">
        <v>139</v>
      </c>
      <c r="C116" s="45">
        <v>45</v>
      </c>
      <c r="D116" s="5">
        <v>2.4500000000000002</v>
      </c>
      <c r="E116" s="5">
        <v>3.93</v>
      </c>
      <c r="F116" s="5">
        <v>21.06</v>
      </c>
      <c r="G116" s="6">
        <v>129</v>
      </c>
      <c r="H116" s="54" t="s">
        <v>140</v>
      </c>
      <c r="I116" s="110"/>
    </row>
    <row r="117" spans="1:17" s="11" customFormat="1" ht="32.25" customHeight="1" x14ac:dyDescent="0.25">
      <c r="A117" s="194"/>
      <c r="B117" s="8" t="s">
        <v>66</v>
      </c>
      <c r="C117" s="4">
        <v>150</v>
      </c>
      <c r="D117" s="5">
        <v>2.65</v>
      </c>
      <c r="E117" s="5">
        <v>2.33</v>
      </c>
      <c r="F117" s="5">
        <v>11.31</v>
      </c>
      <c r="G117" s="5">
        <v>77</v>
      </c>
      <c r="H117" s="54" t="s">
        <v>67</v>
      </c>
      <c r="I117" s="110"/>
      <c r="J117" s="39"/>
      <c r="K117" s="28"/>
      <c r="L117" s="26"/>
      <c r="M117" s="24"/>
      <c r="N117" s="24"/>
      <c r="O117" s="24"/>
      <c r="P117" s="24"/>
      <c r="Q117" s="24"/>
    </row>
    <row r="118" spans="1:17" s="11" customFormat="1" ht="32.25" customHeight="1" x14ac:dyDescent="0.25">
      <c r="A118" s="194"/>
      <c r="B118" s="15" t="s">
        <v>21</v>
      </c>
      <c r="C118" s="7">
        <f>C115+C116+C117</f>
        <v>330</v>
      </c>
      <c r="D118" s="51">
        <f>D115+D116+D117</f>
        <v>8.26</v>
      </c>
      <c r="E118" s="51">
        <f>E115+E116+E117</f>
        <v>7.83</v>
      </c>
      <c r="F118" s="34">
        <f>F115+F116+F117</f>
        <v>51.870000000000005</v>
      </c>
      <c r="G118" s="44">
        <f>G115+G116+G117</f>
        <v>362.87</v>
      </c>
      <c r="H118" s="63"/>
      <c r="I118" s="110">
        <f>G118*100/G135</f>
        <v>27.717349791472529</v>
      </c>
    </row>
    <row r="119" spans="1:17" s="11" customFormat="1" ht="32.25" customHeight="1" x14ac:dyDescent="0.25">
      <c r="A119" s="189" t="s">
        <v>148</v>
      </c>
      <c r="B119" s="12" t="s">
        <v>149</v>
      </c>
      <c r="C119" s="45">
        <v>75</v>
      </c>
      <c r="D119" s="46">
        <v>0.4</v>
      </c>
      <c r="E119" s="46">
        <v>0.4</v>
      </c>
      <c r="F119" s="46">
        <v>9.8000000000000007</v>
      </c>
      <c r="G119" s="46">
        <v>35.299999999999997</v>
      </c>
      <c r="H119" s="32"/>
      <c r="I119" s="110"/>
    </row>
    <row r="120" spans="1:17" s="11" customFormat="1" ht="24" customHeight="1" x14ac:dyDescent="0.25">
      <c r="A120" s="191"/>
      <c r="B120" s="15" t="s">
        <v>150</v>
      </c>
      <c r="C120" s="51">
        <f>C119</f>
        <v>75</v>
      </c>
      <c r="D120" s="17">
        <f>D119</f>
        <v>0.4</v>
      </c>
      <c r="E120" s="17">
        <f t="shared" ref="E120:G120" si="11">E119</f>
        <v>0.4</v>
      </c>
      <c r="F120" s="17">
        <f t="shared" si="11"/>
        <v>9.8000000000000007</v>
      </c>
      <c r="G120" s="17">
        <f t="shared" si="11"/>
        <v>35.299999999999997</v>
      </c>
      <c r="H120" s="32"/>
      <c r="I120" s="110">
        <f>G120*100/G135</f>
        <v>2.6963442765700667</v>
      </c>
    </row>
    <row r="121" spans="1:17" s="11" customFormat="1" ht="32.25" customHeight="1" x14ac:dyDescent="0.25">
      <c r="A121" s="194" t="s">
        <v>14</v>
      </c>
      <c r="B121" s="12" t="s">
        <v>185</v>
      </c>
      <c r="C121" s="45" t="s">
        <v>116</v>
      </c>
      <c r="D121" s="41">
        <v>2.34</v>
      </c>
      <c r="E121" s="41">
        <v>0.25</v>
      </c>
      <c r="F121" s="41">
        <v>12.33</v>
      </c>
      <c r="G121" s="41">
        <v>116.13</v>
      </c>
      <c r="H121" s="32" t="s">
        <v>70</v>
      </c>
      <c r="I121" s="110"/>
    </row>
    <row r="122" spans="1:17" s="11" customFormat="1" ht="24" customHeight="1" x14ac:dyDescent="0.25">
      <c r="A122" s="194"/>
      <c r="B122" s="22" t="s">
        <v>93</v>
      </c>
      <c r="C122" s="25">
        <v>160</v>
      </c>
      <c r="D122" s="119">
        <v>15.12</v>
      </c>
      <c r="E122" s="119">
        <v>12.76</v>
      </c>
      <c r="F122" s="119">
        <v>26.76</v>
      </c>
      <c r="G122" s="119">
        <v>282</v>
      </c>
      <c r="H122" s="32" t="s">
        <v>94</v>
      </c>
      <c r="I122" s="110"/>
    </row>
    <row r="123" spans="1:17" s="11" customFormat="1" ht="31.5" customHeight="1" x14ac:dyDescent="0.25">
      <c r="A123" s="194"/>
      <c r="B123" s="65" t="s">
        <v>191</v>
      </c>
      <c r="C123" s="23">
        <v>20</v>
      </c>
      <c r="D123" s="25">
        <v>0.36</v>
      </c>
      <c r="E123" s="25">
        <v>0.02</v>
      </c>
      <c r="F123" s="25">
        <v>0.94</v>
      </c>
      <c r="G123" s="25">
        <v>5.6</v>
      </c>
      <c r="H123" s="54"/>
      <c r="I123" s="110"/>
    </row>
    <row r="124" spans="1:17" s="11" customFormat="1" ht="31.5" customHeight="1" x14ac:dyDescent="0.25">
      <c r="A124" s="194"/>
      <c r="B124" s="12" t="s">
        <v>16</v>
      </c>
      <c r="C124" s="45">
        <v>150</v>
      </c>
      <c r="D124" s="45">
        <v>0.12</v>
      </c>
      <c r="E124" s="5">
        <v>0.12</v>
      </c>
      <c r="F124" s="5">
        <v>17.91</v>
      </c>
      <c r="G124" s="5">
        <v>73.2</v>
      </c>
      <c r="H124" s="32" t="s">
        <v>28</v>
      </c>
      <c r="I124" s="110"/>
    </row>
    <row r="125" spans="1:17" s="11" customFormat="1" ht="31.5" customHeight="1" x14ac:dyDescent="0.25">
      <c r="A125" s="194"/>
      <c r="B125" s="8" t="s">
        <v>18</v>
      </c>
      <c r="C125" s="100">
        <v>20</v>
      </c>
      <c r="D125" s="45">
        <v>1.46</v>
      </c>
      <c r="E125" s="5">
        <v>0.34</v>
      </c>
      <c r="F125" s="5">
        <v>8.84</v>
      </c>
      <c r="G125" s="5">
        <v>46.98</v>
      </c>
      <c r="H125" s="32"/>
      <c r="I125" s="110"/>
    </row>
    <row r="126" spans="1:17" s="11" customFormat="1" ht="31.5" customHeight="1" x14ac:dyDescent="0.25">
      <c r="A126" s="194"/>
      <c r="B126" s="13" t="s">
        <v>29</v>
      </c>
      <c r="C126" s="7">
        <v>535</v>
      </c>
      <c r="D126" s="34">
        <f t="shared" ref="D126:F126" si="12">D121+D122+D123+D124+D125</f>
        <v>19.400000000000002</v>
      </c>
      <c r="E126" s="34">
        <f t="shared" si="12"/>
        <v>13.489999999999998</v>
      </c>
      <c r="F126" s="34">
        <f t="shared" si="12"/>
        <v>66.78</v>
      </c>
      <c r="G126" s="34">
        <f>G121+G122+G123+G124+G125</f>
        <v>523.91</v>
      </c>
      <c r="H126" s="57"/>
      <c r="I126" s="110">
        <f>G126*100/G135</f>
        <v>40.018179318351947</v>
      </c>
    </row>
    <row r="127" spans="1:17" s="11" customFormat="1" ht="29.25" customHeight="1" x14ac:dyDescent="0.25">
      <c r="A127" s="204" t="s">
        <v>113</v>
      </c>
      <c r="B127" s="8" t="s">
        <v>186</v>
      </c>
      <c r="C127" s="4">
        <v>60</v>
      </c>
      <c r="D127" s="45">
        <v>10.1</v>
      </c>
      <c r="E127" s="5">
        <v>3.83</v>
      </c>
      <c r="F127" s="5">
        <v>1.79</v>
      </c>
      <c r="G127" s="5">
        <v>79.45</v>
      </c>
      <c r="H127" s="32" t="s">
        <v>187</v>
      </c>
      <c r="I127" s="110"/>
    </row>
    <row r="128" spans="1:17" s="11" customFormat="1" ht="29.25" customHeight="1" x14ac:dyDescent="0.25">
      <c r="A128" s="204"/>
      <c r="B128" s="107" t="s">
        <v>81</v>
      </c>
      <c r="C128" s="128">
        <v>120</v>
      </c>
      <c r="D128" s="131">
        <v>2.4500000000000002</v>
      </c>
      <c r="E128" s="131">
        <v>3.84</v>
      </c>
      <c r="F128" s="131">
        <v>16.34</v>
      </c>
      <c r="G128" s="131">
        <v>109.8</v>
      </c>
      <c r="H128" s="32" t="s">
        <v>87</v>
      </c>
      <c r="I128" s="110"/>
    </row>
    <row r="129" spans="1:9" s="11" customFormat="1" ht="36.75" customHeight="1" x14ac:dyDescent="0.25">
      <c r="A129" s="204"/>
      <c r="B129" s="8" t="s">
        <v>44</v>
      </c>
      <c r="C129" s="4">
        <v>150</v>
      </c>
      <c r="D129" s="5">
        <v>3.15</v>
      </c>
      <c r="E129" s="5">
        <v>2.72</v>
      </c>
      <c r="F129" s="5">
        <v>12.96</v>
      </c>
      <c r="G129" s="5">
        <v>89</v>
      </c>
      <c r="H129" s="32" t="s">
        <v>45</v>
      </c>
      <c r="I129" s="110"/>
    </row>
    <row r="130" spans="1:9" s="11" customFormat="1" ht="32.25" customHeight="1" x14ac:dyDescent="0.25">
      <c r="A130" s="204"/>
      <c r="B130" s="8" t="s">
        <v>18</v>
      </c>
      <c r="C130" s="100">
        <v>20</v>
      </c>
      <c r="D130" s="45">
        <v>1.46</v>
      </c>
      <c r="E130" s="5">
        <v>0.34</v>
      </c>
      <c r="F130" s="5">
        <v>8.84</v>
      </c>
      <c r="G130" s="5">
        <v>46.98</v>
      </c>
      <c r="H130" s="32"/>
      <c r="I130" s="110"/>
    </row>
    <row r="131" spans="1:9" s="11" customFormat="1" ht="32.25" customHeight="1" x14ac:dyDescent="0.25">
      <c r="A131" s="205"/>
      <c r="B131" s="15" t="s">
        <v>33</v>
      </c>
      <c r="C131" s="7">
        <f>C127+C128+C129+C130</f>
        <v>350</v>
      </c>
      <c r="D131" s="18">
        <f>D127+D128+D129+D130</f>
        <v>17.16</v>
      </c>
      <c r="E131" s="18">
        <f t="shared" ref="E131:G131" si="13">E127+E128+E129+E130</f>
        <v>10.73</v>
      </c>
      <c r="F131" s="18">
        <f>F127+F128+F129+F130</f>
        <v>39.93</v>
      </c>
      <c r="G131" s="18">
        <f t="shared" si="13"/>
        <v>325.23</v>
      </c>
      <c r="H131" s="60"/>
      <c r="I131" s="110">
        <f>G131*100/G135</f>
        <v>24.842267679005182</v>
      </c>
    </row>
    <row r="132" spans="1:9" s="11" customFormat="1" ht="32.25" customHeight="1" x14ac:dyDescent="0.25">
      <c r="A132" s="179" t="s">
        <v>114</v>
      </c>
      <c r="B132" s="12" t="s">
        <v>119</v>
      </c>
      <c r="C132" s="4">
        <v>150</v>
      </c>
      <c r="D132" s="5">
        <v>0.04</v>
      </c>
      <c r="E132" s="5">
        <v>0.01</v>
      </c>
      <c r="F132" s="5">
        <v>6.99</v>
      </c>
      <c r="G132" s="5">
        <v>28</v>
      </c>
      <c r="H132" s="32" t="s">
        <v>120</v>
      </c>
      <c r="I132" s="110"/>
    </row>
    <row r="133" spans="1:9" s="11" customFormat="1" ht="24" customHeight="1" x14ac:dyDescent="0.25">
      <c r="A133" s="180"/>
      <c r="B133" s="12" t="s">
        <v>17</v>
      </c>
      <c r="C133" s="45">
        <v>10</v>
      </c>
      <c r="D133" s="45">
        <v>1</v>
      </c>
      <c r="E133" s="5">
        <v>0.28999999999999998</v>
      </c>
      <c r="F133" s="5">
        <v>7.26</v>
      </c>
      <c r="G133" s="5">
        <v>33.869999999999997</v>
      </c>
      <c r="H133" s="32"/>
      <c r="I133" s="110"/>
    </row>
    <row r="134" spans="1:9" s="11" customFormat="1" ht="32.25" customHeight="1" x14ac:dyDescent="0.25">
      <c r="A134" s="181"/>
      <c r="B134" s="13" t="s">
        <v>115</v>
      </c>
      <c r="C134" s="20">
        <f>C132+C133</f>
        <v>160</v>
      </c>
      <c r="D134" s="17">
        <f>D132+D133</f>
        <v>1.04</v>
      </c>
      <c r="E134" s="17">
        <f>E132+E133</f>
        <v>0.3</v>
      </c>
      <c r="F134" s="17">
        <f>F132+F133</f>
        <v>14.25</v>
      </c>
      <c r="G134" s="17">
        <f>G132+G133</f>
        <v>61.87</v>
      </c>
      <c r="H134" s="59"/>
      <c r="I134" s="110">
        <f>G134*100/G135</f>
        <v>4.7258589346002848</v>
      </c>
    </row>
    <row r="135" spans="1:9" s="11" customFormat="1" ht="24" customHeight="1" x14ac:dyDescent="0.25">
      <c r="A135" s="177" t="s">
        <v>34</v>
      </c>
      <c r="B135" s="178"/>
      <c r="C135" s="35">
        <f>C118+C126+C131+C134+C120</f>
        <v>1450</v>
      </c>
      <c r="D135" s="35">
        <f>D118+D126+D131+D134+D120</f>
        <v>46.260000000000005</v>
      </c>
      <c r="E135" s="35">
        <f>E118+E126+E131+E134+E120</f>
        <v>32.749999999999993</v>
      </c>
      <c r="F135" s="35">
        <f>F118+F126+F131+F134+F120</f>
        <v>182.63000000000002</v>
      </c>
      <c r="G135" s="35">
        <f>G118+G126+G131+G134+G120</f>
        <v>1309.1799999999998</v>
      </c>
      <c r="H135" s="57"/>
      <c r="I135" s="110"/>
    </row>
    <row r="136" spans="1:9" s="11" customFormat="1" ht="24" customHeight="1" x14ac:dyDescent="0.3">
      <c r="A136" s="50"/>
      <c r="H136" s="61"/>
      <c r="I136" s="108"/>
    </row>
    <row r="137" spans="1:9" s="11" customFormat="1" ht="24" customHeight="1" x14ac:dyDescent="0.3">
      <c r="A137" s="185" t="s">
        <v>72</v>
      </c>
      <c r="B137" s="185"/>
      <c r="C137" s="2"/>
      <c r="D137" s="1"/>
      <c r="E137" s="1"/>
      <c r="F137" s="1"/>
      <c r="G137" s="1"/>
      <c r="H137" s="52"/>
      <c r="I137" s="108"/>
    </row>
    <row r="138" spans="1:9" ht="15.75" x14ac:dyDescent="0.25">
      <c r="A138" s="170" t="s">
        <v>2</v>
      </c>
      <c r="B138" s="170" t="s">
        <v>3</v>
      </c>
      <c r="C138" s="172" t="s">
        <v>4</v>
      </c>
      <c r="D138" s="174" t="s">
        <v>5</v>
      </c>
      <c r="E138" s="175"/>
      <c r="F138" s="176"/>
      <c r="G138" s="201" t="s">
        <v>6</v>
      </c>
      <c r="H138" s="184" t="s">
        <v>7</v>
      </c>
      <c r="I138" s="113"/>
    </row>
    <row r="139" spans="1:9" ht="15.75" x14ac:dyDescent="0.25">
      <c r="A139" s="171"/>
      <c r="B139" s="171"/>
      <c r="C139" s="173"/>
      <c r="D139" s="118" t="s">
        <v>8</v>
      </c>
      <c r="E139" s="118" t="s">
        <v>9</v>
      </c>
      <c r="F139" s="118" t="s">
        <v>10</v>
      </c>
      <c r="G139" s="202"/>
      <c r="H139" s="184"/>
      <c r="I139" s="113"/>
    </row>
    <row r="140" spans="1:9" s="47" customFormat="1" ht="28.5" customHeight="1" x14ac:dyDescent="0.25">
      <c r="A140" s="194" t="s">
        <v>11</v>
      </c>
      <c r="B140" s="8" t="s">
        <v>73</v>
      </c>
      <c r="C140" s="4">
        <v>155</v>
      </c>
      <c r="D140" s="45">
        <v>7.01</v>
      </c>
      <c r="E140" s="45">
        <v>7.01</v>
      </c>
      <c r="F140" s="45">
        <v>29.63</v>
      </c>
      <c r="G140" s="45">
        <v>210</v>
      </c>
      <c r="H140" s="32" t="s">
        <v>74</v>
      </c>
      <c r="I140" s="110"/>
    </row>
    <row r="141" spans="1:9" s="47" customFormat="1" ht="28.5" customHeight="1" x14ac:dyDescent="0.25">
      <c r="A141" s="194"/>
      <c r="B141" s="8" t="s">
        <v>24</v>
      </c>
      <c r="C141" s="45">
        <v>40</v>
      </c>
      <c r="D141" s="5">
        <v>2.4500000000000002</v>
      </c>
      <c r="E141" s="5">
        <v>7.55</v>
      </c>
      <c r="F141" s="5">
        <v>14.62</v>
      </c>
      <c r="G141" s="6">
        <v>136</v>
      </c>
      <c r="H141" s="56" t="s">
        <v>23</v>
      </c>
      <c r="I141" s="110"/>
    </row>
    <row r="142" spans="1:9" s="11" customFormat="1" ht="32.25" customHeight="1" x14ac:dyDescent="0.25">
      <c r="A142" s="194"/>
      <c r="B142" s="10" t="s">
        <v>13</v>
      </c>
      <c r="C142" s="4" t="s">
        <v>52</v>
      </c>
      <c r="D142" s="45">
        <v>7.0000000000000007E-2</v>
      </c>
      <c r="E142" s="45">
        <v>0.01</v>
      </c>
      <c r="F142" s="45">
        <v>7.1</v>
      </c>
      <c r="G142" s="45">
        <v>29</v>
      </c>
      <c r="H142" s="32" t="s">
        <v>20</v>
      </c>
      <c r="I142" s="98"/>
    </row>
    <row r="143" spans="1:9" s="11" customFormat="1" ht="32.25" customHeight="1" x14ac:dyDescent="0.25">
      <c r="A143" s="194"/>
      <c r="B143" s="15" t="s">
        <v>21</v>
      </c>
      <c r="C143" s="27">
        <v>355.5</v>
      </c>
      <c r="D143" s="117">
        <f>D140+D141+D142</f>
        <v>9.5300000000000011</v>
      </c>
      <c r="E143" s="117">
        <f>E140+E141+E142</f>
        <v>14.569999999999999</v>
      </c>
      <c r="F143" s="17">
        <f>F140+F141+F142</f>
        <v>51.35</v>
      </c>
      <c r="G143" s="37">
        <f>G140+G141+G142</f>
        <v>375</v>
      </c>
      <c r="H143" s="118"/>
      <c r="I143" s="110">
        <f>G143*100/G162</f>
        <v>27.143229392860245</v>
      </c>
    </row>
    <row r="144" spans="1:9" s="11" customFormat="1" ht="32.25" customHeight="1" x14ac:dyDescent="0.25">
      <c r="A144" s="189" t="s">
        <v>148</v>
      </c>
      <c r="B144" s="12" t="s">
        <v>151</v>
      </c>
      <c r="C144" s="4">
        <v>150</v>
      </c>
      <c r="D144" s="46">
        <v>4.3499999999999996</v>
      </c>
      <c r="E144" s="46">
        <v>3.75</v>
      </c>
      <c r="F144" s="46">
        <v>6</v>
      </c>
      <c r="G144" s="46">
        <v>75</v>
      </c>
      <c r="H144" s="32" t="s">
        <v>152</v>
      </c>
      <c r="I144" s="108"/>
    </row>
    <row r="145" spans="1:10" s="11" customFormat="1" ht="24" customHeight="1" x14ac:dyDescent="0.25">
      <c r="A145" s="191"/>
      <c r="B145" s="15" t="s">
        <v>150</v>
      </c>
      <c r="C145" s="7">
        <v>150</v>
      </c>
      <c r="D145" s="136">
        <v>4.3499999999999996</v>
      </c>
      <c r="E145" s="136">
        <v>3.75</v>
      </c>
      <c r="F145" s="136">
        <v>6</v>
      </c>
      <c r="G145" s="136">
        <v>75</v>
      </c>
      <c r="H145" s="32"/>
      <c r="I145" s="91">
        <f>G145*100/G162</f>
        <v>5.4286458785720493</v>
      </c>
    </row>
    <row r="146" spans="1:10" ht="36" customHeight="1" x14ac:dyDescent="0.25">
      <c r="A146" s="194" t="s">
        <v>14</v>
      </c>
      <c r="B146" s="12" t="s">
        <v>198</v>
      </c>
      <c r="C146" s="135" t="s">
        <v>96</v>
      </c>
      <c r="D146" s="131">
        <v>1.26</v>
      </c>
      <c r="E146" s="131">
        <v>3.07</v>
      </c>
      <c r="F146" s="131">
        <v>9.9499999999999993</v>
      </c>
      <c r="G146" s="131">
        <v>72.45</v>
      </c>
      <c r="H146" s="129" t="s">
        <v>199</v>
      </c>
      <c r="I146" s="110"/>
    </row>
    <row r="147" spans="1:10" ht="29.25" customHeight="1" x14ac:dyDescent="0.25">
      <c r="A147" s="194"/>
      <c r="B147" s="92" t="s">
        <v>192</v>
      </c>
      <c r="C147" s="25">
        <v>60</v>
      </c>
      <c r="D147" s="125">
        <v>12.66</v>
      </c>
      <c r="E147" s="125">
        <v>8.16</v>
      </c>
      <c r="F147" s="125"/>
      <c r="G147" s="125">
        <v>124</v>
      </c>
      <c r="H147" s="32" t="s">
        <v>196</v>
      </c>
      <c r="I147" s="110"/>
      <c r="J147" s="95"/>
    </row>
    <row r="148" spans="1:10" ht="29.25" customHeight="1" x14ac:dyDescent="0.25">
      <c r="A148" s="194"/>
      <c r="B148" s="8" t="s">
        <v>26</v>
      </c>
      <c r="C148" s="4">
        <v>15</v>
      </c>
      <c r="D148" s="5">
        <v>0.21</v>
      </c>
      <c r="E148" s="5">
        <v>0.74</v>
      </c>
      <c r="F148" s="5">
        <v>0.88</v>
      </c>
      <c r="G148" s="5">
        <v>11.11</v>
      </c>
      <c r="H148" s="123" t="s">
        <v>136</v>
      </c>
      <c r="I148" s="110"/>
      <c r="J148" s="95"/>
    </row>
    <row r="149" spans="1:10" s="11" customFormat="1" ht="29.25" customHeight="1" x14ac:dyDescent="0.25">
      <c r="A149" s="194"/>
      <c r="B149" s="22" t="s">
        <v>81</v>
      </c>
      <c r="C149" s="128">
        <v>120</v>
      </c>
      <c r="D149" s="131">
        <v>2.4500000000000002</v>
      </c>
      <c r="E149" s="131">
        <v>3.84</v>
      </c>
      <c r="F149" s="131">
        <v>16.34</v>
      </c>
      <c r="G149" s="131">
        <v>109.8</v>
      </c>
      <c r="H149" s="32" t="s">
        <v>87</v>
      </c>
      <c r="I149" s="110"/>
    </row>
    <row r="150" spans="1:10" s="11" customFormat="1" ht="30.75" customHeight="1" x14ac:dyDescent="0.25">
      <c r="A150" s="194"/>
      <c r="B150" s="65" t="s">
        <v>191</v>
      </c>
      <c r="C150" s="23">
        <v>20</v>
      </c>
      <c r="D150" s="25">
        <v>0.36</v>
      </c>
      <c r="E150" s="25">
        <v>0.02</v>
      </c>
      <c r="F150" s="25">
        <v>0.94</v>
      </c>
      <c r="G150" s="25">
        <v>5.6</v>
      </c>
      <c r="H150" s="32"/>
      <c r="I150" s="110"/>
    </row>
    <row r="151" spans="1:10" s="11" customFormat="1" ht="32.25" customHeight="1" x14ac:dyDescent="0.25">
      <c r="A151" s="194"/>
      <c r="B151" s="12" t="s">
        <v>59</v>
      </c>
      <c r="C151" s="45">
        <v>150</v>
      </c>
      <c r="D151" s="45">
        <v>0.33</v>
      </c>
      <c r="E151" s="5">
        <v>1.4999999999999999E-2</v>
      </c>
      <c r="F151" s="5">
        <v>20.83</v>
      </c>
      <c r="G151" s="5">
        <v>84.75</v>
      </c>
      <c r="H151" s="32" t="s">
        <v>60</v>
      </c>
      <c r="I151" s="110"/>
    </row>
    <row r="152" spans="1:10" s="11" customFormat="1" ht="24" customHeight="1" x14ac:dyDescent="0.25">
      <c r="A152" s="194"/>
      <c r="B152" s="12" t="s">
        <v>17</v>
      </c>
      <c r="C152" s="45">
        <v>20</v>
      </c>
      <c r="D152" s="45">
        <v>2</v>
      </c>
      <c r="E152" s="5">
        <v>0.57999999999999996</v>
      </c>
      <c r="F152" s="5">
        <v>14.52</v>
      </c>
      <c r="G152" s="5">
        <v>67.739999999999995</v>
      </c>
      <c r="H152" s="54"/>
      <c r="I152" s="110"/>
    </row>
    <row r="153" spans="1:10" s="11" customFormat="1" ht="24" customHeight="1" x14ac:dyDescent="0.25">
      <c r="A153" s="194"/>
      <c r="B153" s="8" t="s">
        <v>18</v>
      </c>
      <c r="C153" s="45">
        <v>30</v>
      </c>
      <c r="D153" s="45">
        <v>2.19</v>
      </c>
      <c r="E153" s="5">
        <v>0.51</v>
      </c>
      <c r="F153" s="5">
        <v>13.26</v>
      </c>
      <c r="G153" s="5">
        <v>70.47</v>
      </c>
      <c r="H153" s="57"/>
      <c r="I153" s="110"/>
    </row>
    <row r="154" spans="1:10" s="11" customFormat="1" ht="24" customHeight="1" x14ac:dyDescent="0.25">
      <c r="A154" s="194"/>
      <c r="B154" s="13" t="s">
        <v>29</v>
      </c>
      <c r="C154" s="7">
        <v>573</v>
      </c>
      <c r="D154" s="34">
        <f>D146+D147+D148+D149+D150+D151+D152+D153</f>
        <v>21.46</v>
      </c>
      <c r="E154" s="34">
        <f t="shared" ref="E154:F154" si="14">E146+E147+E148+E149+E150+E151+E152+E153</f>
        <v>16.935000000000002</v>
      </c>
      <c r="F154" s="34">
        <f t="shared" si="14"/>
        <v>76.72</v>
      </c>
      <c r="G154" s="34">
        <f>G146+G147+G148+G149+G150+G151+G152+G153</f>
        <v>545.92000000000007</v>
      </c>
      <c r="H154" s="57"/>
      <c r="I154" s="110">
        <f>G154*100/G162</f>
        <v>39.514751440400715</v>
      </c>
    </row>
    <row r="155" spans="1:10" s="11" customFormat="1" ht="32.25" customHeight="1" x14ac:dyDescent="0.25">
      <c r="A155" s="189" t="s">
        <v>113</v>
      </c>
      <c r="B155" s="12" t="s">
        <v>117</v>
      </c>
      <c r="C155" s="4">
        <v>135</v>
      </c>
      <c r="D155" s="45">
        <v>4.01</v>
      </c>
      <c r="E155" s="5">
        <v>1.07</v>
      </c>
      <c r="F155" s="5">
        <v>22.33</v>
      </c>
      <c r="G155" s="5">
        <v>115.27</v>
      </c>
      <c r="H155" s="32" t="s">
        <v>118</v>
      </c>
      <c r="I155" s="110"/>
    </row>
    <row r="156" spans="1:10" s="11" customFormat="1" ht="32.25" customHeight="1" x14ac:dyDescent="0.25">
      <c r="A156" s="190"/>
      <c r="B156" s="8" t="s">
        <v>107</v>
      </c>
      <c r="C156" s="4">
        <v>25</v>
      </c>
      <c r="D156" s="5">
        <v>1.45</v>
      </c>
      <c r="E156" s="5">
        <v>5.34</v>
      </c>
      <c r="F156" s="5">
        <v>14.45</v>
      </c>
      <c r="G156" s="5">
        <v>137.5</v>
      </c>
      <c r="H156" s="32" t="s">
        <v>108</v>
      </c>
      <c r="I156" s="110"/>
    </row>
    <row r="157" spans="1:10" s="11" customFormat="1" ht="32.25" customHeight="1" x14ac:dyDescent="0.25">
      <c r="A157" s="190"/>
      <c r="B157" s="8" t="s">
        <v>44</v>
      </c>
      <c r="C157" s="4">
        <v>150</v>
      </c>
      <c r="D157" s="5">
        <v>3.15</v>
      </c>
      <c r="E157" s="5">
        <v>2.72</v>
      </c>
      <c r="F157" s="5">
        <v>12.96</v>
      </c>
      <c r="G157" s="5">
        <v>89</v>
      </c>
      <c r="H157" s="32" t="s">
        <v>45</v>
      </c>
      <c r="I157" s="110"/>
    </row>
    <row r="158" spans="1:10" s="11" customFormat="1" ht="24" customHeight="1" x14ac:dyDescent="0.25">
      <c r="A158" s="191"/>
      <c r="B158" s="15" t="s">
        <v>33</v>
      </c>
      <c r="C158" s="7">
        <f>C155+C156+C157</f>
        <v>310</v>
      </c>
      <c r="D158" s="19">
        <f>D155+D156+D157</f>
        <v>8.61</v>
      </c>
      <c r="E158" s="19">
        <f t="shared" ref="E158:G158" si="15">E155+E156+E157</f>
        <v>9.1300000000000008</v>
      </c>
      <c r="F158" s="19">
        <f t="shared" si="15"/>
        <v>49.74</v>
      </c>
      <c r="G158" s="19">
        <f t="shared" si="15"/>
        <v>341.77</v>
      </c>
      <c r="H158" s="60"/>
      <c r="I158" s="110">
        <f>G158*100/G162</f>
        <v>24.737977358927591</v>
      </c>
    </row>
    <row r="159" spans="1:10" s="11" customFormat="1" ht="30" customHeight="1" x14ac:dyDescent="0.25">
      <c r="A159" s="179" t="s">
        <v>114</v>
      </c>
      <c r="B159" s="12" t="s">
        <v>31</v>
      </c>
      <c r="C159" s="4">
        <v>150</v>
      </c>
      <c r="D159" s="5">
        <v>4.58</v>
      </c>
      <c r="E159" s="5">
        <v>4.08</v>
      </c>
      <c r="F159" s="5">
        <v>7.58</v>
      </c>
      <c r="G159" s="5">
        <v>85</v>
      </c>
      <c r="H159" s="32" t="s">
        <v>32</v>
      </c>
      <c r="I159" s="110"/>
    </row>
    <row r="160" spans="1:10" s="11" customFormat="1" ht="32.25" customHeight="1" x14ac:dyDescent="0.25">
      <c r="A160" s="180"/>
      <c r="B160" s="12" t="s">
        <v>17</v>
      </c>
      <c r="C160" s="45">
        <v>10</v>
      </c>
      <c r="D160" s="45">
        <v>1</v>
      </c>
      <c r="E160" s="5">
        <v>0.28999999999999998</v>
      </c>
      <c r="F160" s="5">
        <v>7.26</v>
      </c>
      <c r="G160" s="5">
        <v>33.869999999999997</v>
      </c>
      <c r="H160" s="32"/>
      <c r="I160" s="110"/>
    </row>
    <row r="161" spans="1:18" s="11" customFormat="1" ht="24" customHeight="1" x14ac:dyDescent="0.25">
      <c r="A161" s="181"/>
      <c r="B161" s="13" t="s">
        <v>115</v>
      </c>
      <c r="C161" s="27">
        <f>C159+C160</f>
        <v>160</v>
      </c>
      <c r="D161" s="17">
        <f>D159+D160</f>
        <v>5.58</v>
      </c>
      <c r="E161" s="17">
        <f>E159+E160</f>
        <v>4.37</v>
      </c>
      <c r="F161" s="17">
        <f>F159+F160</f>
        <v>14.84</v>
      </c>
      <c r="G161" s="17">
        <f>G159+G160</f>
        <v>118.87</v>
      </c>
      <c r="H161" s="59"/>
      <c r="I161" s="110">
        <f>G161*100/G162</f>
        <v>8.6040418078114591</v>
      </c>
    </row>
    <row r="162" spans="1:18" s="11" customFormat="1" ht="24" customHeight="1" x14ac:dyDescent="0.25">
      <c r="A162" s="177" t="s">
        <v>34</v>
      </c>
      <c r="B162" s="178"/>
      <c r="C162" s="121">
        <f>C143+C154+C158+C161</f>
        <v>1398.5</v>
      </c>
      <c r="D162" s="120">
        <f>D143+D154+D158+D161</f>
        <v>45.18</v>
      </c>
      <c r="E162" s="120">
        <f>E143+E154+E158+E161</f>
        <v>45.005000000000003</v>
      </c>
      <c r="F162" s="120">
        <f>F143+F154+F158+F161</f>
        <v>192.65</v>
      </c>
      <c r="G162" s="120">
        <f>G143+G154+G158+G161</f>
        <v>1381.56</v>
      </c>
      <c r="H162" s="57"/>
      <c r="I162" s="110"/>
    </row>
    <row r="163" spans="1:18" s="11" customFormat="1" ht="24" customHeight="1" x14ac:dyDescent="0.3">
      <c r="A163" s="50"/>
      <c r="H163" s="61"/>
      <c r="I163" s="108"/>
    </row>
    <row r="164" spans="1:18" ht="20.25" x14ac:dyDescent="0.3">
      <c r="A164" s="185" t="s">
        <v>75</v>
      </c>
      <c r="B164" s="185"/>
      <c r="C164" s="2"/>
      <c r="D164" s="1"/>
      <c r="E164" s="1"/>
      <c r="F164" s="1"/>
      <c r="G164" s="1"/>
      <c r="H164" s="52"/>
    </row>
    <row r="165" spans="1:18" ht="15.75" x14ac:dyDescent="0.25">
      <c r="A165" s="170" t="s">
        <v>2</v>
      </c>
      <c r="B165" s="170" t="s">
        <v>3</v>
      </c>
      <c r="C165" s="172" t="s">
        <v>4</v>
      </c>
      <c r="D165" s="174" t="s">
        <v>5</v>
      </c>
      <c r="E165" s="175"/>
      <c r="F165" s="176"/>
      <c r="G165" s="201" t="s">
        <v>6</v>
      </c>
      <c r="H165" s="184" t="s">
        <v>7</v>
      </c>
      <c r="I165" s="113"/>
    </row>
    <row r="166" spans="1:18" s="47" customFormat="1" ht="24.75" customHeight="1" x14ac:dyDescent="0.25">
      <c r="A166" s="171"/>
      <c r="B166" s="171"/>
      <c r="C166" s="173"/>
      <c r="D166" s="118" t="s">
        <v>8</v>
      </c>
      <c r="E166" s="118" t="s">
        <v>9</v>
      </c>
      <c r="F166" s="118" t="s">
        <v>10</v>
      </c>
      <c r="G166" s="202"/>
      <c r="H166" s="184"/>
      <c r="I166" s="113"/>
    </row>
    <row r="167" spans="1:18" s="47" customFormat="1" ht="28.5" customHeight="1" x14ac:dyDescent="0.25">
      <c r="A167" s="194" t="s">
        <v>11</v>
      </c>
      <c r="B167" s="8" t="s">
        <v>64</v>
      </c>
      <c r="C167" s="4">
        <v>135</v>
      </c>
      <c r="D167" s="45">
        <v>1.4</v>
      </c>
      <c r="E167" s="45">
        <v>0.2</v>
      </c>
      <c r="F167" s="45">
        <v>18.87</v>
      </c>
      <c r="G167" s="45">
        <v>83.2</v>
      </c>
      <c r="H167" s="32" t="s">
        <v>30</v>
      </c>
      <c r="I167" s="110"/>
    </row>
    <row r="168" spans="1:18" s="11" customFormat="1" ht="28.5" customHeight="1" x14ac:dyDescent="0.25">
      <c r="A168" s="194"/>
      <c r="B168" s="8" t="s">
        <v>139</v>
      </c>
      <c r="C168" s="45">
        <v>45</v>
      </c>
      <c r="D168" s="5">
        <v>2.4500000000000002</v>
      </c>
      <c r="E168" s="5">
        <v>3.93</v>
      </c>
      <c r="F168" s="5">
        <v>21.06</v>
      </c>
      <c r="G168" s="6">
        <v>129</v>
      </c>
      <c r="H168" s="54" t="s">
        <v>140</v>
      </c>
      <c r="I168" s="110"/>
    </row>
    <row r="169" spans="1:18" s="11" customFormat="1" ht="32.25" customHeight="1" x14ac:dyDescent="0.25">
      <c r="A169" s="194"/>
      <c r="B169" s="10" t="s">
        <v>37</v>
      </c>
      <c r="C169" s="70">
        <v>150</v>
      </c>
      <c r="D169" s="45">
        <v>2.34</v>
      </c>
      <c r="E169" s="45">
        <v>2</v>
      </c>
      <c r="F169" s="45">
        <v>10.63</v>
      </c>
      <c r="G169" s="45">
        <v>70</v>
      </c>
      <c r="H169" s="32" t="s">
        <v>45</v>
      </c>
      <c r="I169" s="110"/>
    </row>
    <row r="170" spans="1:18" s="11" customFormat="1" ht="32.25" customHeight="1" x14ac:dyDescent="0.25">
      <c r="A170" s="194"/>
      <c r="B170" s="15" t="s">
        <v>21</v>
      </c>
      <c r="C170" s="7">
        <f>C167+C168+C169</f>
        <v>330</v>
      </c>
      <c r="D170" s="117">
        <f>D167+D168+D169</f>
        <v>6.1899999999999995</v>
      </c>
      <c r="E170" s="117">
        <f>E167+E168+E169</f>
        <v>6.13</v>
      </c>
      <c r="F170" s="17">
        <f>F167+F168+F169</f>
        <v>50.56</v>
      </c>
      <c r="G170" s="37">
        <f>G167+G168+G169</f>
        <v>282.2</v>
      </c>
      <c r="H170" s="118"/>
      <c r="I170" s="110">
        <f>G170*100/G189</f>
        <v>21.6890063944909</v>
      </c>
    </row>
    <row r="171" spans="1:18" s="11" customFormat="1" ht="24" customHeight="1" x14ac:dyDescent="0.25">
      <c r="A171" s="189" t="s">
        <v>148</v>
      </c>
      <c r="B171" s="12" t="s">
        <v>149</v>
      </c>
      <c r="C171" s="45">
        <v>75</v>
      </c>
      <c r="D171" s="46">
        <v>0.4</v>
      </c>
      <c r="E171" s="46">
        <v>0.4</v>
      </c>
      <c r="F171" s="46">
        <v>9.8000000000000007</v>
      </c>
      <c r="G171" s="46">
        <v>35.299999999999997</v>
      </c>
      <c r="H171" s="192" t="s">
        <v>189</v>
      </c>
      <c r="I171" s="110"/>
    </row>
    <row r="172" spans="1:18" s="11" customFormat="1" ht="32.25" customHeight="1" x14ac:dyDescent="0.25">
      <c r="A172" s="190"/>
      <c r="B172" s="12" t="s">
        <v>181</v>
      </c>
      <c r="C172" s="45">
        <v>60</v>
      </c>
      <c r="D172" s="46">
        <v>0.9</v>
      </c>
      <c r="E172" s="46">
        <v>0.3</v>
      </c>
      <c r="F172" s="46">
        <v>13.8</v>
      </c>
      <c r="G172" s="46">
        <v>57.6</v>
      </c>
      <c r="H172" s="193"/>
      <c r="I172" s="110"/>
    </row>
    <row r="173" spans="1:18" s="11" customFormat="1" ht="24" customHeight="1" x14ac:dyDescent="0.25">
      <c r="A173" s="191"/>
      <c r="B173" s="15" t="s">
        <v>150</v>
      </c>
      <c r="C173" s="51">
        <f>C171</f>
        <v>75</v>
      </c>
      <c r="D173" s="17">
        <f>D171</f>
        <v>0.4</v>
      </c>
      <c r="E173" s="17">
        <f t="shared" ref="E173:G173" si="16">E171</f>
        <v>0.4</v>
      </c>
      <c r="F173" s="17">
        <f t="shared" si="16"/>
        <v>9.8000000000000007</v>
      </c>
      <c r="G173" s="17">
        <f t="shared" si="16"/>
        <v>35.299999999999997</v>
      </c>
      <c r="H173" s="32"/>
      <c r="I173" s="110">
        <f>G173*100/G189</f>
        <v>2.7130472208558776</v>
      </c>
    </row>
    <row r="174" spans="1:18" s="11" customFormat="1" ht="32.25" customHeight="1" x14ac:dyDescent="0.25">
      <c r="A174" s="194" t="s">
        <v>14</v>
      </c>
      <c r="B174" s="12" t="s">
        <v>137</v>
      </c>
      <c r="C174" s="45">
        <v>150</v>
      </c>
      <c r="D174" s="41">
        <v>1.61</v>
      </c>
      <c r="E174" s="41">
        <v>1.7</v>
      </c>
      <c r="F174" s="41">
        <v>10.28</v>
      </c>
      <c r="G174" s="41">
        <v>62.85</v>
      </c>
      <c r="H174" s="32" t="s">
        <v>133</v>
      </c>
      <c r="I174" s="110"/>
    </row>
    <row r="175" spans="1:18" s="11" customFormat="1" ht="32.25" customHeight="1" x14ac:dyDescent="0.25">
      <c r="A175" s="194"/>
      <c r="B175" s="92" t="s">
        <v>173</v>
      </c>
      <c r="C175" s="25">
        <v>120</v>
      </c>
      <c r="D175" s="119">
        <v>15.42</v>
      </c>
      <c r="E175" s="119">
        <v>12.41</v>
      </c>
      <c r="F175" s="119">
        <v>3.96</v>
      </c>
      <c r="G175" s="119">
        <v>189</v>
      </c>
      <c r="H175" s="32" t="s">
        <v>174</v>
      </c>
      <c r="I175" s="110"/>
    </row>
    <row r="176" spans="1:18" s="38" customFormat="1" ht="32.25" customHeight="1" x14ac:dyDescent="0.25">
      <c r="A176" s="194"/>
      <c r="B176" s="92" t="s">
        <v>175</v>
      </c>
      <c r="C176" s="137">
        <v>120</v>
      </c>
      <c r="D176" s="131">
        <v>6.9</v>
      </c>
      <c r="E176" s="131">
        <v>4.5999999999999996</v>
      </c>
      <c r="F176" s="131">
        <v>30.83</v>
      </c>
      <c r="G176" s="131">
        <v>192</v>
      </c>
      <c r="H176" s="129" t="s">
        <v>176</v>
      </c>
      <c r="I176" s="114"/>
      <c r="L176" s="28"/>
      <c r="M176" s="24"/>
      <c r="N176" s="24"/>
      <c r="O176" s="24"/>
      <c r="P176" s="24"/>
      <c r="Q176" s="24"/>
      <c r="R176" s="93"/>
    </row>
    <row r="177" spans="1:9" s="11" customFormat="1" ht="32.25" customHeight="1" x14ac:dyDescent="0.25">
      <c r="A177" s="194"/>
      <c r="B177" s="12" t="s">
        <v>16</v>
      </c>
      <c r="C177" s="45">
        <v>150</v>
      </c>
      <c r="D177" s="41">
        <v>0.12</v>
      </c>
      <c r="E177" s="130">
        <v>0.12</v>
      </c>
      <c r="F177" s="130">
        <v>17.91</v>
      </c>
      <c r="G177" s="130">
        <v>73.2</v>
      </c>
      <c r="H177" s="32" t="s">
        <v>28</v>
      </c>
      <c r="I177" s="110"/>
    </row>
    <row r="178" spans="1:9" s="11" customFormat="1" ht="24" customHeight="1" x14ac:dyDescent="0.25">
      <c r="A178" s="194"/>
      <c r="B178" s="12" t="s">
        <v>17</v>
      </c>
      <c r="C178" s="45">
        <v>10</v>
      </c>
      <c r="D178" s="45">
        <v>1</v>
      </c>
      <c r="E178" s="5">
        <v>0.28999999999999998</v>
      </c>
      <c r="F178" s="5">
        <v>7.26</v>
      </c>
      <c r="G178" s="5">
        <v>33.869999999999997</v>
      </c>
      <c r="H178" s="32"/>
      <c r="I178" s="110"/>
    </row>
    <row r="179" spans="1:9" s="11" customFormat="1" ht="24" customHeight="1" x14ac:dyDescent="0.25">
      <c r="A179" s="194"/>
      <c r="B179" s="8" t="s">
        <v>18</v>
      </c>
      <c r="C179" s="100">
        <v>20</v>
      </c>
      <c r="D179" s="45">
        <v>1.46</v>
      </c>
      <c r="E179" s="5">
        <v>0.34</v>
      </c>
      <c r="F179" s="5">
        <v>8.84</v>
      </c>
      <c r="G179" s="5">
        <v>46.98</v>
      </c>
      <c r="H179" s="32"/>
      <c r="I179" s="110"/>
    </row>
    <row r="180" spans="1:9" s="11" customFormat="1" ht="24" customHeight="1" x14ac:dyDescent="0.25">
      <c r="A180" s="194"/>
      <c r="B180" s="13" t="s">
        <v>29</v>
      </c>
      <c r="C180" s="7">
        <f>C174+C175+C176+C177+C178+C179</f>
        <v>570</v>
      </c>
      <c r="D180" s="34">
        <f>D174+D175+D176+D177+D178+D179</f>
        <v>26.51</v>
      </c>
      <c r="E180" s="34">
        <f t="shared" ref="E180:G180" si="17">E174+E175+E176+E177+E178+E179</f>
        <v>19.46</v>
      </c>
      <c r="F180" s="34">
        <f t="shared" si="17"/>
        <v>79.08</v>
      </c>
      <c r="G180" s="34">
        <f t="shared" si="17"/>
        <v>597.90000000000009</v>
      </c>
      <c r="H180" s="57"/>
      <c r="I180" s="110">
        <f>G180*100/G189</f>
        <v>45.952717658632565</v>
      </c>
    </row>
    <row r="181" spans="1:9" s="11" customFormat="1" ht="32.25" customHeight="1" x14ac:dyDescent="0.25">
      <c r="A181" s="195" t="s">
        <v>113</v>
      </c>
      <c r="B181" s="8" t="s">
        <v>50</v>
      </c>
      <c r="C181" s="4">
        <v>65</v>
      </c>
      <c r="D181" s="45">
        <v>5.73</v>
      </c>
      <c r="E181" s="45">
        <v>11.04</v>
      </c>
      <c r="F181" s="45">
        <v>1.1000000000000001</v>
      </c>
      <c r="G181" s="45">
        <v>127</v>
      </c>
      <c r="H181" s="32" t="s">
        <v>51</v>
      </c>
      <c r="I181" s="110"/>
    </row>
    <row r="182" spans="1:9" s="11" customFormat="1" ht="38.25" customHeight="1" x14ac:dyDescent="0.25">
      <c r="A182" s="196"/>
      <c r="B182" s="8" t="s">
        <v>12</v>
      </c>
      <c r="C182" s="4">
        <v>40</v>
      </c>
      <c r="D182" s="41">
        <v>0.48</v>
      </c>
      <c r="E182" s="41">
        <v>1.89</v>
      </c>
      <c r="F182" s="41">
        <v>3.08</v>
      </c>
      <c r="G182" s="41">
        <v>31</v>
      </c>
      <c r="H182" s="54" t="s">
        <v>77</v>
      </c>
      <c r="I182" s="110"/>
    </row>
    <row r="183" spans="1:9" s="11" customFormat="1" ht="32.25" customHeight="1" x14ac:dyDescent="0.25">
      <c r="A183" s="196"/>
      <c r="B183" s="12" t="s">
        <v>31</v>
      </c>
      <c r="C183" s="4">
        <v>150</v>
      </c>
      <c r="D183" s="5">
        <v>4.58</v>
      </c>
      <c r="E183" s="5">
        <v>4.08</v>
      </c>
      <c r="F183" s="5">
        <v>7.58</v>
      </c>
      <c r="G183" s="5">
        <v>85</v>
      </c>
      <c r="H183" s="32" t="s">
        <v>32</v>
      </c>
      <c r="I183" s="110"/>
    </row>
    <row r="184" spans="1:9" s="11" customFormat="1" ht="24" customHeight="1" x14ac:dyDescent="0.25">
      <c r="A184" s="196"/>
      <c r="B184" s="8" t="s">
        <v>18</v>
      </c>
      <c r="C184" s="100">
        <v>20</v>
      </c>
      <c r="D184" s="45">
        <v>1.46</v>
      </c>
      <c r="E184" s="5">
        <v>0.34</v>
      </c>
      <c r="F184" s="5">
        <v>8.84</v>
      </c>
      <c r="G184" s="5">
        <v>46.98</v>
      </c>
      <c r="H184" s="54"/>
      <c r="I184" s="110"/>
    </row>
    <row r="185" spans="1:9" s="11" customFormat="1" ht="24" customHeight="1" x14ac:dyDescent="0.25">
      <c r="A185" s="197"/>
      <c r="B185" s="15" t="s">
        <v>33</v>
      </c>
      <c r="C185" s="7">
        <f>C181+C182+C183+C184</f>
        <v>275</v>
      </c>
      <c r="D185" s="18">
        <f>D181+D182+D183+D184</f>
        <v>12.25</v>
      </c>
      <c r="E185" s="18">
        <f t="shared" ref="E185:G185" si="18">E181+E182+E183+E184</f>
        <v>17.349999999999998</v>
      </c>
      <c r="F185" s="18">
        <f t="shared" si="18"/>
        <v>20.6</v>
      </c>
      <c r="G185" s="18">
        <f t="shared" si="18"/>
        <v>289.98</v>
      </c>
      <c r="H185" s="58"/>
      <c r="I185" s="110">
        <f>G185*100/G189</f>
        <v>22.286952779144119</v>
      </c>
    </row>
    <row r="186" spans="1:9" s="11" customFormat="1" ht="24" customHeight="1" x14ac:dyDescent="0.25">
      <c r="A186" s="179" t="s">
        <v>114</v>
      </c>
      <c r="B186" s="12" t="s">
        <v>119</v>
      </c>
      <c r="C186" s="4">
        <v>150</v>
      </c>
      <c r="D186" s="5">
        <v>0.04</v>
      </c>
      <c r="E186" s="5">
        <v>0.01</v>
      </c>
      <c r="F186" s="5">
        <v>6.99</v>
      </c>
      <c r="G186" s="5">
        <v>28</v>
      </c>
      <c r="H186" s="32" t="s">
        <v>120</v>
      </c>
      <c r="I186" s="110"/>
    </row>
    <row r="187" spans="1:9" s="11" customFormat="1" ht="32.25" customHeight="1" x14ac:dyDescent="0.25">
      <c r="A187" s="180"/>
      <c r="B187" s="12" t="s">
        <v>17</v>
      </c>
      <c r="C187" s="45">
        <v>20</v>
      </c>
      <c r="D187" s="45">
        <v>2</v>
      </c>
      <c r="E187" s="5">
        <v>0.57999999999999996</v>
      </c>
      <c r="F187" s="5">
        <v>14.52</v>
      </c>
      <c r="G187" s="5">
        <v>67.739999999999995</v>
      </c>
      <c r="H187" s="32"/>
      <c r="I187" s="110"/>
    </row>
    <row r="188" spans="1:9" s="11" customFormat="1" ht="32.25" customHeight="1" x14ac:dyDescent="0.25">
      <c r="A188" s="181"/>
      <c r="B188" s="13" t="s">
        <v>115</v>
      </c>
      <c r="C188" s="20">
        <f>C186+C187</f>
        <v>170</v>
      </c>
      <c r="D188" s="17">
        <f>D186+D187</f>
        <v>2.04</v>
      </c>
      <c r="E188" s="17">
        <f>E186+E187</f>
        <v>0.59</v>
      </c>
      <c r="F188" s="17">
        <f>F186+F187</f>
        <v>21.509999999999998</v>
      </c>
      <c r="G188" s="17">
        <f>G186+G187</f>
        <v>95.74</v>
      </c>
      <c r="H188" s="59"/>
      <c r="I188" s="110">
        <f>G188*100/G189</f>
        <v>7.3582759468765362</v>
      </c>
    </row>
    <row r="189" spans="1:9" s="11" customFormat="1" ht="24" customHeight="1" x14ac:dyDescent="0.25">
      <c r="A189" s="177" t="s">
        <v>34</v>
      </c>
      <c r="B189" s="178"/>
      <c r="C189" s="35">
        <f>C170+C180+C185+C188+C173</f>
        <v>1420</v>
      </c>
      <c r="D189" s="35">
        <f>D170+D180+D185+D188+D173</f>
        <v>47.39</v>
      </c>
      <c r="E189" s="35">
        <f>E170+E180+E185+E188+E173</f>
        <v>43.93</v>
      </c>
      <c r="F189" s="35">
        <f>F170+F180+F185+F188+F173</f>
        <v>181.54999999999998</v>
      </c>
      <c r="G189" s="35">
        <f>G170+G180+G185+G188+G173</f>
        <v>1301.1200000000001</v>
      </c>
      <c r="H189" s="57"/>
      <c r="I189" s="110"/>
    </row>
    <row r="190" spans="1:9" s="11" customFormat="1" ht="24" customHeight="1" x14ac:dyDescent="0.3">
      <c r="A190" s="50"/>
      <c r="H190" s="61"/>
      <c r="I190" s="108"/>
    </row>
    <row r="191" spans="1:9" ht="20.25" x14ac:dyDescent="0.3">
      <c r="A191" s="185" t="s">
        <v>78</v>
      </c>
      <c r="B191" s="185"/>
      <c r="C191" s="2"/>
      <c r="D191" s="1"/>
      <c r="E191" s="1"/>
      <c r="F191" s="1"/>
      <c r="G191" s="1"/>
      <c r="H191" s="52"/>
    </row>
    <row r="192" spans="1:9" ht="15.75" x14ac:dyDescent="0.25">
      <c r="A192" s="170" t="s">
        <v>2</v>
      </c>
      <c r="B192" s="170" t="s">
        <v>3</v>
      </c>
      <c r="C192" s="172" t="s">
        <v>4</v>
      </c>
      <c r="D192" s="174" t="s">
        <v>5</v>
      </c>
      <c r="E192" s="175"/>
      <c r="F192" s="176"/>
      <c r="G192" s="201" t="s">
        <v>6</v>
      </c>
      <c r="H192" s="184" t="s">
        <v>7</v>
      </c>
      <c r="I192" s="109"/>
    </row>
    <row r="193" spans="1:17" s="16" customFormat="1" ht="22.5" customHeight="1" x14ac:dyDescent="0.25">
      <c r="A193" s="171"/>
      <c r="B193" s="171"/>
      <c r="C193" s="173"/>
      <c r="D193" s="118" t="s">
        <v>8</v>
      </c>
      <c r="E193" s="118" t="s">
        <v>9</v>
      </c>
      <c r="F193" s="118" t="s">
        <v>10</v>
      </c>
      <c r="G193" s="202"/>
      <c r="H193" s="184"/>
      <c r="I193" s="109"/>
    </row>
    <row r="194" spans="1:17" s="16" customFormat="1" ht="24" customHeight="1" x14ac:dyDescent="0.25">
      <c r="A194" s="194" t="s">
        <v>11</v>
      </c>
      <c r="B194" s="8" t="s">
        <v>76</v>
      </c>
      <c r="C194" s="4">
        <v>135</v>
      </c>
      <c r="D194" s="45">
        <v>3.16</v>
      </c>
      <c r="E194" s="45">
        <v>1.57</v>
      </c>
      <c r="F194" s="45">
        <v>19.5</v>
      </c>
      <c r="G194" s="45">
        <v>156.87</v>
      </c>
      <c r="H194" s="32" t="s">
        <v>30</v>
      </c>
      <c r="I194" s="110"/>
    </row>
    <row r="195" spans="1:17" s="11" customFormat="1" ht="31.5" customHeight="1" x14ac:dyDescent="0.25">
      <c r="A195" s="194"/>
      <c r="B195" s="8" t="s">
        <v>39</v>
      </c>
      <c r="C195" s="45">
        <v>45</v>
      </c>
      <c r="D195" s="5">
        <v>4.7300000000000004</v>
      </c>
      <c r="E195" s="5">
        <v>6.88</v>
      </c>
      <c r="F195" s="5">
        <v>14.56</v>
      </c>
      <c r="G195" s="6">
        <v>139</v>
      </c>
      <c r="H195" s="32" t="s">
        <v>40</v>
      </c>
      <c r="I195" s="110"/>
      <c r="L195" s="28"/>
      <c r="M195" s="26"/>
      <c r="N195" s="24"/>
      <c r="O195" s="24"/>
      <c r="P195" s="24"/>
      <c r="Q195" s="24"/>
    </row>
    <row r="196" spans="1:17" s="11" customFormat="1" ht="31.5" customHeight="1" x14ac:dyDescent="0.25">
      <c r="A196" s="194"/>
      <c r="B196" s="8" t="s">
        <v>66</v>
      </c>
      <c r="C196" s="4">
        <v>150</v>
      </c>
      <c r="D196" s="5">
        <v>2.65</v>
      </c>
      <c r="E196" s="5">
        <v>2.33</v>
      </c>
      <c r="F196" s="5">
        <v>11.31</v>
      </c>
      <c r="G196" s="5">
        <v>77</v>
      </c>
      <c r="H196" s="54" t="s">
        <v>67</v>
      </c>
      <c r="I196" s="110"/>
    </row>
    <row r="197" spans="1:17" s="11" customFormat="1" ht="31.5" customHeight="1" x14ac:dyDescent="0.25">
      <c r="A197" s="194"/>
      <c r="B197" s="15" t="s">
        <v>21</v>
      </c>
      <c r="C197" s="20">
        <f>C194+C195+C196</f>
        <v>330</v>
      </c>
      <c r="D197" s="117">
        <f>D194+D195+D196</f>
        <v>10.540000000000001</v>
      </c>
      <c r="E197" s="117">
        <f>E194+E195+E196</f>
        <v>10.78</v>
      </c>
      <c r="F197" s="17">
        <f>F194+F195+F196</f>
        <v>45.370000000000005</v>
      </c>
      <c r="G197" s="37">
        <f>G194+G195+G196</f>
        <v>372.87</v>
      </c>
      <c r="H197" s="63"/>
      <c r="I197" s="110">
        <f>G197*100/G217</f>
        <v>26.117745946135258</v>
      </c>
    </row>
    <row r="198" spans="1:17" s="11" customFormat="1" ht="24" hidden="1" customHeight="1" x14ac:dyDescent="0.25">
      <c r="A198" s="189" t="s">
        <v>148</v>
      </c>
      <c r="B198" s="12" t="s">
        <v>151</v>
      </c>
      <c r="C198" s="4">
        <v>150</v>
      </c>
      <c r="D198" s="46">
        <v>4.3499999999999996</v>
      </c>
      <c r="E198" s="46">
        <v>3.75</v>
      </c>
      <c r="F198" s="46">
        <v>6</v>
      </c>
      <c r="G198" s="46">
        <v>75</v>
      </c>
      <c r="H198" s="32" t="s">
        <v>152</v>
      </c>
      <c r="I198" s="110"/>
    </row>
    <row r="199" spans="1:17" s="11" customFormat="1" ht="32.25" hidden="1" customHeight="1" x14ac:dyDescent="0.25">
      <c r="A199" s="191"/>
      <c r="B199" s="15" t="s">
        <v>150</v>
      </c>
      <c r="C199" s="7">
        <v>150</v>
      </c>
      <c r="D199" s="17">
        <v>4.3499999999999996</v>
      </c>
      <c r="E199" s="17">
        <v>3.75</v>
      </c>
      <c r="F199" s="17">
        <v>6</v>
      </c>
      <c r="G199" s="17">
        <v>75</v>
      </c>
      <c r="H199" s="32"/>
      <c r="I199" s="110">
        <f>G199*100/G217</f>
        <v>5.2533884355409244</v>
      </c>
    </row>
    <row r="200" spans="1:17" s="11" customFormat="1" ht="38.25" customHeight="1" x14ac:dyDescent="0.25">
      <c r="A200" s="194" t="s">
        <v>14</v>
      </c>
      <c r="B200" s="12" t="s">
        <v>106</v>
      </c>
      <c r="C200" s="45" t="s">
        <v>96</v>
      </c>
      <c r="D200" s="41">
        <v>2.34</v>
      </c>
      <c r="E200" s="41">
        <v>4.26</v>
      </c>
      <c r="F200" s="41">
        <v>9.01</v>
      </c>
      <c r="G200" s="41">
        <v>83.75</v>
      </c>
      <c r="H200" s="32" t="s">
        <v>86</v>
      </c>
      <c r="I200" s="110"/>
    </row>
    <row r="201" spans="1:17" s="11" customFormat="1" ht="29.25" customHeight="1" x14ac:dyDescent="0.25">
      <c r="A201" s="194"/>
      <c r="B201" s="33" t="s">
        <v>91</v>
      </c>
      <c r="C201" s="25">
        <v>60</v>
      </c>
      <c r="D201" s="206">
        <v>9.7799999999999994</v>
      </c>
      <c r="E201" s="206">
        <v>9.85</v>
      </c>
      <c r="F201" s="206">
        <v>8.9600000000000009</v>
      </c>
      <c r="G201" s="206">
        <v>164</v>
      </c>
      <c r="H201" s="192" t="s">
        <v>92</v>
      </c>
      <c r="I201" s="110"/>
    </row>
    <row r="202" spans="1:17" s="11" customFormat="1" ht="32.25" customHeight="1" x14ac:dyDescent="0.25">
      <c r="A202" s="194"/>
      <c r="B202" s="92" t="s">
        <v>159</v>
      </c>
      <c r="C202" s="25">
        <v>60</v>
      </c>
      <c r="D202" s="207"/>
      <c r="E202" s="207"/>
      <c r="F202" s="207"/>
      <c r="G202" s="207"/>
      <c r="H202" s="193"/>
      <c r="I202" s="110"/>
    </row>
    <row r="203" spans="1:17" s="11" customFormat="1" ht="32.25" customHeight="1" x14ac:dyDescent="0.25">
      <c r="A203" s="194"/>
      <c r="B203" s="65" t="s">
        <v>161</v>
      </c>
      <c r="C203" s="128">
        <v>120</v>
      </c>
      <c r="D203" s="131">
        <v>2.92</v>
      </c>
      <c r="E203" s="131">
        <v>4.3</v>
      </c>
      <c r="F203" s="131">
        <v>29.35</v>
      </c>
      <c r="G203" s="131">
        <v>160</v>
      </c>
      <c r="H203" s="129" t="s">
        <v>162</v>
      </c>
      <c r="I203" s="110"/>
    </row>
    <row r="204" spans="1:17" s="11" customFormat="1" ht="32.25" customHeight="1" x14ac:dyDescent="0.25">
      <c r="A204" s="194"/>
      <c r="B204" s="12" t="s">
        <v>16</v>
      </c>
      <c r="C204" s="45">
        <v>150</v>
      </c>
      <c r="D204" s="41">
        <v>0.12</v>
      </c>
      <c r="E204" s="130">
        <v>0.12</v>
      </c>
      <c r="F204" s="130">
        <v>17.91</v>
      </c>
      <c r="G204" s="130">
        <v>73.2</v>
      </c>
      <c r="H204" s="32" t="s">
        <v>28</v>
      </c>
      <c r="I204" s="110"/>
    </row>
    <row r="205" spans="1:17" s="11" customFormat="1" ht="32.25" customHeight="1" x14ac:dyDescent="0.25">
      <c r="A205" s="194"/>
      <c r="B205" s="8" t="s">
        <v>17</v>
      </c>
      <c r="C205" s="45">
        <v>10</v>
      </c>
      <c r="D205" s="45">
        <v>1</v>
      </c>
      <c r="E205" s="5">
        <v>0.28999999999999998</v>
      </c>
      <c r="F205" s="5">
        <v>7.26</v>
      </c>
      <c r="G205" s="5">
        <v>33.869999999999997</v>
      </c>
      <c r="H205" s="57"/>
      <c r="I205" s="110"/>
    </row>
    <row r="206" spans="1:17" s="11" customFormat="1" ht="24" customHeight="1" x14ac:dyDescent="0.25">
      <c r="A206" s="194"/>
      <c r="B206" s="8" t="s">
        <v>18</v>
      </c>
      <c r="C206" s="100">
        <v>10</v>
      </c>
      <c r="D206" s="45">
        <v>0.73</v>
      </c>
      <c r="E206" s="5">
        <v>0.17</v>
      </c>
      <c r="F206" s="5">
        <v>4.42</v>
      </c>
      <c r="G206" s="5">
        <v>23.49</v>
      </c>
      <c r="H206" s="57"/>
      <c r="I206" s="110"/>
    </row>
    <row r="207" spans="1:17" s="11" customFormat="1" ht="24" customHeight="1" x14ac:dyDescent="0.25">
      <c r="A207" s="194"/>
      <c r="B207" s="13" t="s">
        <v>29</v>
      </c>
      <c r="C207" s="7">
        <v>568</v>
      </c>
      <c r="D207" s="34">
        <f>D200+D201+D203+D204+D205+D206</f>
        <v>16.889999999999997</v>
      </c>
      <c r="E207" s="34">
        <f t="shared" ref="E207:G207" si="19">E200+E201+E203+E204+E205+E206</f>
        <v>18.990000000000002</v>
      </c>
      <c r="F207" s="34">
        <f t="shared" si="19"/>
        <v>76.910000000000011</v>
      </c>
      <c r="G207" s="34">
        <f t="shared" si="19"/>
        <v>538.30999999999995</v>
      </c>
      <c r="H207" s="57"/>
      <c r="I207" s="110">
        <f>G207*100/G217</f>
        <v>37.706020383147127</v>
      </c>
    </row>
    <row r="208" spans="1:17" s="11" customFormat="1" ht="32.25" customHeight="1" x14ac:dyDescent="0.25">
      <c r="A208" s="195" t="s">
        <v>113</v>
      </c>
      <c r="B208" s="8" t="s">
        <v>71</v>
      </c>
      <c r="C208" s="4">
        <v>60</v>
      </c>
      <c r="D208" s="139">
        <v>8.98</v>
      </c>
      <c r="E208" s="139">
        <v>2.68</v>
      </c>
      <c r="F208" s="139">
        <v>5.84</v>
      </c>
      <c r="G208" s="139">
        <v>124.5</v>
      </c>
      <c r="H208" s="32" t="s">
        <v>121</v>
      </c>
      <c r="I208" s="110"/>
    </row>
    <row r="209" spans="1:19" s="11" customFormat="1" ht="32.25" customHeight="1" x14ac:dyDescent="0.25">
      <c r="A209" s="196"/>
      <c r="B209" s="12" t="s">
        <v>122</v>
      </c>
      <c r="C209" s="138">
        <v>120</v>
      </c>
      <c r="D209" s="131">
        <v>2.29</v>
      </c>
      <c r="E209" s="131">
        <v>3.45</v>
      </c>
      <c r="F209" s="131">
        <v>18.41</v>
      </c>
      <c r="G209" s="131">
        <v>113.88</v>
      </c>
      <c r="H209" s="129" t="s">
        <v>123</v>
      </c>
      <c r="I209" s="110"/>
    </row>
    <row r="210" spans="1:19" s="11" customFormat="1" ht="32.25" customHeight="1" x14ac:dyDescent="0.25">
      <c r="A210" s="196"/>
      <c r="B210" s="12" t="s">
        <v>59</v>
      </c>
      <c r="C210" s="45">
        <v>150</v>
      </c>
      <c r="D210" s="41">
        <v>0.33</v>
      </c>
      <c r="E210" s="130">
        <v>1.4999999999999999E-2</v>
      </c>
      <c r="F210" s="130">
        <v>20.83</v>
      </c>
      <c r="G210" s="130">
        <v>84.75</v>
      </c>
      <c r="H210" s="32" t="s">
        <v>60</v>
      </c>
      <c r="I210" s="110"/>
      <c r="J210" s="28"/>
      <c r="K210" s="26"/>
      <c r="L210" s="29"/>
      <c r="M210" s="29"/>
      <c r="N210" s="30"/>
      <c r="O210" s="30"/>
      <c r="P210" s="30"/>
      <c r="Q210" s="30"/>
      <c r="R210" s="31"/>
      <c r="S210" s="24"/>
    </row>
    <row r="211" spans="1:19" s="11" customFormat="1" ht="24" customHeight="1" x14ac:dyDescent="0.25">
      <c r="A211" s="196"/>
      <c r="B211" s="8" t="s">
        <v>17</v>
      </c>
      <c r="C211" s="45">
        <v>10</v>
      </c>
      <c r="D211" s="45">
        <v>1</v>
      </c>
      <c r="E211" s="5">
        <v>0.28999999999999998</v>
      </c>
      <c r="F211" s="5">
        <v>7.26</v>
      </c>
      <c r="G211" s="5">
        <v>33.869999999999997</v>
      </c>
      <c r="H211" s="32"/>
      <c r="I211" s="110"/>
    </row>
    <row r="212" spans="1:19" s="11" customFormat="1" ht="24" customHeight="1" x14ac:dyDescent="0.25">
      <c r="A212" s="196"/>
      <c r="B212" s="8" t="s">
        <v>18</v>
      </c>
      <c r="C212" s="100">
        <v>20</v>
      </c>
      <c r="D212" s="45">
        <v>1.46</v>
      </c>
      <c r="E212" s="5">
        <v>0.34</v>
      </c>
      <c r="F212" s="5">
        <v>8.84</v>
      </c>
      <c r="G212" s="5">
        <v>46.98</v>
      </c>
      <c r="H212" s="32"/>
      <c r="I212" s="110"/>
    </row>
    <row r="213" spans="1:19" s="11" customFormat="1" ht="32.25" customHeight="1" x14ac:dyDescent="0.25">
      <c r="A213" s="197"/>
      <c r="B213" s="15" t="s">
        <v>33</v>
      </c>
      <c r="C213" s="7">
        <f>C208+C210+C212+C209+C211</f>
        <v>360</v>
      </c>
      <c r="D213" s="18">
        <f>D208+D210+D212+D209+D211</f>
        <v>14.059999999999999</v>
      </c>
      <c r="E213" s="18">
        <f t="shared" ref="E213:F213" si="20">E208+E210+E212+E209+E211</f>
        <v>6.7750000000000004</v>
      </c>
      <c r="F213" s="18">
        <f t="shared" si="20"/>
        <v>61.18</v>
      </c>
      <c r="G213" s="18">
        <f>G208+G210+G212+G209+G211</f>
        <v>403.98</v>
      </c>
      <c r="H213" s="60"/>
      <c r="I213" s="110">
        <f>G213*100/G217</f>
        <v>28.296851469197634</v>
      </c>
    </row>
    <row r="214" spans="1:19" s="11" customFormat="1" ht="24" customHeight="1" x14ac:dyDescent="0.25">
      <c r="A214" s="179" t="s">
        <v>114</v>
      </c>
      <c r="B214" s="8" t="s">
        <v>44</v>
      </c>
      <c r="C214" s="4">
        <v>150</v>
      </c>
      <c r="D214" s="5">
        <v>3.15</v>
      </c>
      <c r="E214" s="5">
        <v>2.72</v>
      </c>
      <c r="F214" s="5">
        <v>12.96</v>
      </c>
      <c r="G214" s="5">
        <v>89</v>
      </c>
      <c r="H214" s="32" t="s">
        <v>45</v>
      </c>
      <c r="I214" s="110"/>
    </row>
    <row r="215" spans="1:19" s="11" customFormat="1" ht="24" customHeight="1" x14ac:dyDescent="0.25">
      <c r="A215" s="180"/>
      <c r="B215" s="8" t="s">
        <v>18</v>
      </c>
      <c r="C215" s="100">
        <v>10</v>
      </c>
      <c r="D215" s="45">
        <v>0.73</v>
      </c>
      <c r="E215" s="5">
        <v>0.17</v>
      </c>
      <c r="F215" s="5">
        <v>4.42</v>
      </c>
      <c r="G215" s="5">
        <v>23.49</v>
      </c>
      <c r="H215" s="32"/>
      <c r="I215" s="110"/>
    </row>
    <row r="216" spans="1:19" s="11" customFormat="1" ht="24" customHeight="1" x14ac:dyDescent="0.25">
      <c r="A216" s="181"/>
      <c r="B216" s="13" t="s">
        <v>115</v>
      </c>
      <c r="C216" s="20">
        <f>C214+C215</f>
        <v>160</v>
      </c>
      <c r="D216" s="17">
        <f>D214+D215</f>
        <v>3.88</v>
      </c>
      <c r="E216" s="17">
        <f>E214+E215</f>
        <v>2.89</v>
      </c>
      <c r="F216" s="17">
        <f>F214+F215</f>
        <v>17.380000000000003</v>
      </c>
      <c r="G216" s="17">
        <f>G214+G215</f>
        <v>112.49</v>
      </c>
      <c r="H216" s="59"/>
      <c r="I216" s="110">
        <f>G216*100/G217</f>
        <v>7.8793822015199808</v>
      </c>
    </row>
    <row r="217" spans="1:19" ht="19.5" x14ac:dyDescent="0.25">
      <c r="A217" s="177" t="s">
        <v>34</v>
      </c>
      <c r="B217" s="178"/>
      <c r="C217" s="121">
        <f>C197+C207+C213+C216</f>
        <v>1418</v>
      </c>
      <c r="D217" s="120">
        <f>D197+D207+D213+D216</f>
        <v>45.37</v>
      </c>
      <c r="E217" s="120">
        <f>E197+E207+E213+E216</f>
        <v>39.435000000000002</v>
      </c>
      <c r="F217" s="120">
        <f>F197+F207+F213+F216</f>
        <v>200.84</v>
      </c>
      <c r="G217" s="120">
        <f>G197+G207+G213+G216</f>
        <v>1427.6499999999999</v>
      </c>
      <c r="H217" s="57"/>
      <c r="I217" s="110"/>
    </row>
    <row r="219" spans="1:19" s="16" customFormat="1" ht="21.75" customHeight="1" x14ac:dyDescent="0.3">
      <c r="A219" s="185" t="s">
        <v>83</v>
      </c>
      <c r="B219" s="185"/>
      <c r="C219" s="2"/>
      <c r="D219" s="1"/>
      <c r="E219" s="1"/>
      <c r="F219" s="1"/>
      <c r="G219" s="1"/>
      <c r="H219" s="52"/>
      <c r="I219" s="108"/>
    </row>
    <row r="220" spans="1:19" s="16" customFormat="1" ht="16.5" customHeight="1" x14ac:dyDescent="0.25">
      <c r="A220" s="170" t="s">
        <v>2</v>
      </c>
      <c r="B220" s="170" t="s">
        <v>3</v>
      </c>
      <c r="C220" s="172" t="s">
        <v>4</v>
      </c>
      <c r="D220" s="174" t="s">
        <v>5</v>
      </c>
      <c r="E220" s="175"/>
      <c r="F220" s="176"/>
      <c r="G220" s="201" t="s">
        <v>6</v>
      </c>
      <c r="H220" s="184" t="s">
        <v>7</v>
      </c>
      <c r="I220" s="109"/>
    </row>
    <row r="221" spans="1:19" ht="32.25" customHeight="1" x14ac:dyDescent="0.25">
      <c r="A221" s="171"/>
      <c r="B221" s="171"/>
      <c r="C221" s="173"/>
      <c r="D221" s="118" t="s">
        <v>8</v>
      </c>
      <c r="E221" s="118" t="s">
        <v>9</v>
      </c>
      <c r="F221" s="118" t="s">
        <v>10</v>
      </c>
      <c r="G221" s="202"/>
      <c r="H221" s="184"/>
      <c r="I221" s="109"/>
    </row>
    <row r="222" spans="1:19" ht="32.25" customHeight="1" x14ac:dyDescent="0.25">
      <c r="A222" s="194" t="s">
        <v>11</v>
      </c>
      <c r="B222" s="8" t="s">
        <v>90</v>
      </c>
      <c r="C222" s="4">
        <v>135</v>
      </c>
      <c r="D222" s="45">
        <v>2.08</v>
      </c>
      <c r="E222" s="45">
        <v>3.31</v>
      </c>
      <c r="F222" s="45">
        <v>18.23</v>
      </c>
      <c r="G222" s="45">
        <v>171.2</v>
      </c>
      <c r="H222" s="32" t="s">
        <v>30</v>
      </c>
      <c r="J222" s="95"/>
    </row>
    <row r="223" spans="1:19" ht="32.25" customHeight="1" x14ac:dyDescent="0.25">
      <c r="A223" s="194"/>
      <c r="B223" s="8" t="s">
        <v>24</v>
      </c>
      <c r="C223" s="45">
        <v>40</v>
      </c>
      <c r="D223" s="5">
        <v>2.4500000000000002</v>
      </c>
      <c r="E223" s="5">
        <v>7.55</v>
      </c>
      <c r="F223" s="5">
        <v>14.62</v>
      </c>
      <c r="G223" s="6">
        <v>136</v>
      </c>
      <c r="H223" s="56" t="s">
        <v>23</v>
      </c>
      <c r="I223" s="97"/>
    </row>
    <row r="224" spans="1:19" ht="24" customHeight="1" x14ac:dyDescent="0.25">
      <c r="A224" s="194"/>
      <c r="B224" s="10" t="s">
        <v>37</v>
      </c>
      <c r="C224" s="70">
        <v>150</v>
      </c>
      <c r="D224" s="45">
        <v>2.34</v>
      </c>
      <c r="E224" s="45">
        <v>2</v>
      </c>
      <c r="F224" s="45">
        <v>10.63</v>
      </c>
      <c r="G224" s="45">
        <v>70</v>
      </c>
      <c r="H224" s="32" t="s">
        <v>45</v>
      </c>
    </row>
    <row r="225" spans="1:10" ht="32.25" customHeight="1" x14ac:dyDescent="0.25">
      <c r="A225" s="194"/>
      <c r="B225" s="15" t="s">
        <v>21</v>
      </c>
      <c r="C225" s="7">
        <f>C222+C223+C224</f>
        <v>325</v>
      </c>
      <c r="D225" s="117">
        <f>D222+D223+D224</f>
        <v>6.87</v>
      </c>
      <c r="E225" s="117">
        <f>E222+E223+E224</f>
        <v>12.86</v>
      </c>
      <c r="F225" s="17">
        <f>F222+F223+F224</f>
        <v>43.480000000000004</v>
      </c>
      <c r="G225" s="37">
        <f>G222+G223+G224</f>
        <v>377.2</v>
      </c>
      <c r="H225" s="118"/>
      <c r="I225" s="108">
        <f>G225*100/G241</f>
        <v>26.791485251187932</v>
      </c>
    </row>
    <row r="226" spans="1:10" ht="24" customHeight="1" x14ac:dyDescent="0.25">
      <c r="A226" s="189" t="s">
        <v>148</v>
      </c>
      <c r="B226" s="12" t="s">
        <v>149</v>
      </c>
      <c r="C226" s="45">
        <v>75</v>
      </c>
      <c r="D226" s="46">
        <v>0.4</v>
      </c>
      <c r="E226" s="46">
        <v>0.4</v>
      </c>
      <c r="F226" s="46">
        <v>9.8000000000000007</v>
      </c>
      <c r="G226" s="46">
        <v>35.299999999999997</v>
      </c>
      <c r="H226" s="32"/>
    </row>
    <row r="227" spans="1:10" ht="32.25" customHeight="1" x14ac:dyDescent="0.25">
      <c r="A227" s="191"/>
      <c r="B227" s="15" t="s">
        <v>150</v>
      </c>
      <c r="C227" s="51">
        <f>C226</f>
        <v>75</v>
      </c>
      <c r="D227" s="17">
        <f>D226</f>
        <v>0.4</v>
      </c>
      <c r="E227" s="17">
        <f t="shared" ref="E227:G227" si="21">E226</f>
        <v>0.4</v>
      </c>
      <c r="F227" s="17">
        <f t="shared" si="21"/>
        <v>9.8000000000000007</v>
      </c>
      <c r="G227" s="17">
        <f t="shared" si="21"/>
        <v>35.299999999999997</v>
      </c>
      <c r="H227" s="32"/>
      <c r="I227" s="108">
        <f>G227*100/G241</f>
        <v>2.507262538088372</v>
      </c>
    </row>
    <row r="228" spans="1:10" ht="32.25" customHeight="1" x14ac:dyDescent="0.25">
      <c r="A228" s="194" t="s">
        <v>14</v>
      </c>
      <c r="B228" s="12" t="s">
        <v>188</v>
      </c>
      <c r="C228" s="45" t="s">
        <v>116</v>
      </c>
      <c r="D228" s="41">
        <v>2.34</v>
      </c>
      <c r="E228" s="41">
        <v>0.25</v>
      </c>
      <c r="F228" s="41">
        <v>12.33</v>
      </c>
      <c r="G228" s="41">
        <v>124.98</v>
      </c>
      <c r="H228" s="32" t="s">
        <v>70</v>
      </c>
    </row>
    <row r="229" spans="1:10" s="21" customFormat="1" ht="32.25" customHeight="1" x14ac:dyDescent="0.25">
      <c r="A229" s="194"/>
      <c r="B229" s="22" t="s">
        <v>124</v>
      </c>
      <c r="C229" s="25">
        <v>120</v>
      </c>
      <c r="D229" s="119">
        <v>13.65</v>
      </c>
      <c r="E229" s="119">
        <v>8.75</v>
      </c>
      <c r="F229" s="119">
        <v>25.04</v>
      </c>
      <c r="G229" s="119">
        <v>234</v>
      </c>
      <c r="H229" s="32" t="s">
        <v>125</v>
      </c>
      <c r="I229" s="108"/>
    </row>
    <row r="230" spans="1:10" ht="32.25" customHeight="1" x14ac:dyDescent="0.25">
      <c r="A230" s="194"/>
      <c r="B230" s="22" t="s">
        <v>129</v>
      </c>
      <c r="C230" s="23">
        <v>40</v>
      </c>
      <c r="D230" s="25">
        <v>0.94</v>
      </c>
      <c r="E230" s="25">
        <v>1.84</v>
      </c>
      <c r="F230" s="25">
        <v>4.93</v>
      </c>
      <c r="G230" s="25">
        <v>40.04</v>
      </c>
      <c r="H230" s="56" t="s">
        <v>130</v>
      </c>
      <c r="I230" s="115"/>
    </row>
    <row r="231" spans="1:10" ht="24" customHeight="1" x14ac:dyDescent="0.25">
      <c r="A231" s="194"/>
      <c r="B231" s="12" t="s">
        <v>164</v>
      </c>
      <c r="C231" s="45">
        <v>150</v>
      </c>
      <c r="D231" s="45">
        <v>7.0000000000000007E-2</v>
      </c>
      <c r="E231" s="5"/>
      <c r="F231" s="5">
        <v>16.7</v>
      </c>
      <c r="G231" s="5">
        <v>67.05</v>
      </c>
      <c r="H231" s="54" t="s">
        <v>165</v>
      </c>
    </row>
    <row r="232" spans="1:10" ht="24" customHeight="1" x14ac:dyDescent="0.25">
      <c r="A232" s="194"/>
      <c r="B232" s="8" t="s">
        <v>18</v>
      </c>
      <c r="C232" s="67">
        <v>30</v>
      </c>
      <c r="D232" s="67">
        <v>2.19</v>
      </c>
      <c r="E232" s="68">
        <v>0.51</v>
      </c>
      <c r="F232" s="68">
        <v>13.26</v>
      </c>
      <c r="G232" s="68">
        <v>70.47</v>
      </c>
      <c r="H232" s="55"/>
    </row>
    <row r="233" spans="1:10" ht="32.25" customHeight="1" x14ac:dyDescent="0.25">
      <c r="A233" s="194"/>
      <c r="B233" s="13" t="s">
        <v>29</v>
      </c>
      <c r="C233" s="7">
        <v>485</v>
      </c>
      <c r="D233" s="34">
        <f>D228+D229+D230+D231+D232</f>
        <v>19.190000000000001</v>
      </c>
      <c r="E233" s="34">
        <f>E228+E229+E230+E231+E232</f>
        <v>11.35</v>
      </c>
      <c r="F233" s="34">
        <f>F228+F229+F230+F231+F232</f>
        <v>72.260000000000005</v>
      </c>
      <c r="G233" s="34">
        <f>G228+G229+G230+G231+G232</f>
        <v>536.54000000000008</v>
      </c>
      <c r="H233" s="57"/>
      <c r="I233" s="108">
        <f>G233*100/G241</f>
        <v>38.108970033595909</v>
      </c>
    </row>
    <row r="234" spans="1:10" ht="32.25" customHeight="1" x14ac:dyDescent="0.25">
      <c r="A234" s="189" t="s">
        <v>113</v>
      </c>
      <c r="B234" s="8" t="s">
        <v>126</v>
      </c>
      <c r="C234" s="4">
        <v>50</v>
      </c>
      <c r="D234" s="45">
        <v>6.82</v>
      </c>
      <c r="E234" s="5">
        <v>6.03</v>
      </c>
      <c r="F234" s="5">
        <v>7.37</v>
      </c>
      <c r="G234" s="5">
        <v>111</v>
      </c>
      <c r="H234" s="32" t="s">
        <v>127</v>
      </c>
      <c r="J234" s="95"/>
    </row>
    <row r="235" spans="1:10" ht="32.25" customHeight="1" x14ac:dyDescent="0.25">
      <c r="A235" s="190"/>
      <c r="B235" s="22" t="s">
        <v>31</v>
      </c>
      <c r="C235" s="4">
        <v>150</v>
      </c>
      <c r="D235" s="5">
        <v>4.58</v>
      </c>
      <c r="E235" s="5">
        <v>4.08</v>
      </c>
      <c r="F235" s="5">
        <v>7.58</v>
      </c>
      <c r="G235" s="5">
        <v>85</v>
      </c>
      <c r="H235" s="32" t="s">
        <v>128</v>
      </c>
      <c r="I235" s="97"/>
      <c r="J235" s="95"/>
    </row>
    <row r="236" spans="1:10" ht="24" customHeight="1" x14ac:dyDescent="0.25">
      <c r="A236" s="190"/>
      <c r="B236" s="12" t="s">
        <v>177</v>
      </c>
      <c r="C236" s="4">
        <v>50</v>
      </c>
      <c r="D236" s="5">
        <v>3.39</v>
      </c>
      <c r="E236" s="5">
        <v>6.98</v>
      </c>
      <c r="F236" s="5">
        <v>26.07</v>
      </c>
      <c r="G236" s="5">
        <v>201</v>
      </c>
      <c r="H236" s="54" t="s">
        <v>178</v>
      </c>
      <c r="I236" s="99"/>
      <c r="J236" s="95"/>
    </row>
    <row r="237" spans="1:10" ht="24" customHeight="1" x14ac:dyDescent="0.25">
      <c r="A237" s="191"/>
      <c r="B237" s="15" t="s">
        <v>33</v>
      </c>
      <c r="C237" s="7">
        <f>C234+C235+C236</f>
        <v>250</v>
      </c>
      <c r="D237" s="18">
        <f>D234+D235+D236</f>
        <v>14.790000000000001</v>
      </c>
      <c r="E237" s="18">
        <f t="shared" ref="E237:G237" si="22">E234+E235+E236</f>
        <v>17.09</v>
      </c>
      <c r="F237" s="18">
        <f t="shared" si="22"/>
        <v>41.019999999999996</v>
      </c>
      <c r="G237" s="18">
        <f t="shared" si="22"/>
        <v>397</v>
      </c>
      <c r="H237" s="58"/>
      <c r="I237" s="108">
        <f>G237*100/G241</f>
        <v>28.197825145073196</v>
      </c>
      <c r="J237" s="95"/>
    </row>
    <row r="238" spans="1:10" ht="32.25" customHeight="1" x14ac:dyDescent="0.25">
      <c r="A238" s="179" t="s">
        <v>114</v>
      </c>
      <c r="B238" s="12" t="s">
        <v>119</v>
      </c>
      <c r="C238" s="4">
        <v>150</v>
      </c>
      <c r="D238" s="5">
        <v>0.04</v>
      </c>
      <c r="E238" s="5">
        <v>0.01</v>
      </c>
      <c r="F238" s="5">
        <v>6.99</v>
      </c>
      <c r="G238" s="5">
        <v>28</v>
      </c>
      <c r="H238" s="32" t="s">
        <v>120</v>
      </c>
      <c r="J238" s="95"/>
    </row>
    <row r="239" spans="1:10" ht="24" customHeight="1" x14ac:dyDescent="0.25">
      <c r="A239" s="180"/>
      <c r="B239" s="12" t="s">
        <v>17</v>
      </c>
      <c r="C239" s="45">
        <v>10</v>
      </c>
      <c r="D239" s="45">
        <v>1</v>
      </c>
      <c r="E239" s="5">
        <v>0.28999999999999998</v>
      </c>
      <c r="F239" s="5">
        <v>7.26</v>
      </c>
      <c r="G239" s="5">
        <v>33.869999999999997</v>
      </c>
      <c r="H239" s="32"/>
      <c r="I239" s="97"/>
      <c r="J239" s="95"/>
    </row>
    <row r="240" spans="1:10" ht="24" customHeight="1" x14ac:dyDescent="0.25">
      <c r="A240" s="181"/>
      <c r="B240" s="13" t="s">
        <v>115</v>
      </c>
      <c r="C240" s="20">
        <f>C238+C239</f>
        <v>160</v>
      </c>
      <c r="D240" s="17">
        <f>D238+D239</f>
        <v>1.04</v>
      </c>
      <c r="E240" s="17">
        <f>E238+E239</f>
        <v>0.3</v>
      </c>
      <c r="F240" s="17">
        <f>F238+F239</f>
        <v>14.25</v>
      </c>
      <c r="G240" s="17">
        <f>G238+G239</f>
        <v>61.87</v>
      </c>
      <c r="H240" s="59"/>
      <c r="I240" s="108">
        <f>G240*100/G241</f>
        <v>4.3944570320546061</v>
      </c>
    </row>
    <row r="241" spans="1:10" ht="24" customHeight="1" x14ac:dyDescent="0.35">
      <c r="A241" s="199" t="s">
        <v>34</v>
      </c>
      <c r="B241" s="200"/>
      <c r="C241" s="35">
        <f>C225+C233+C237+C240+C227</f>
        <v>1295</v>
      </c>
      <c r="D241" s="35">
        <f>D225+D233+D237+D240+D227</f>
        <v>42.29</v>
      </c>
      <c r="E241" s="35">
        <f>E225+E233+E237+E240+E227</f>
        <v>41.999999999999993</v>
      </c>
      <c r="F241" s="35">
        <f>F225+F233+F237+F240+F227</f>
        <v>180.81</v>
      </c>
      <c r="G241" s="35">
        <f>G225+G233+G237+G240+G227</f>
        <v>1407.9099999999999</v>
      </c>
      <c r="H241" s="57"/>
    </row>
    <row r="243" spans="1:10" ht="20.25" x14ac:dyDescent="0.3">
      <c r="A243" s="185" t="s">
        <v>89</v>
      </c>
      <c r="B243" s="185"/>
      <c r="C243" s="2"/>
      <c r="D243" s="1"/>
      <c r="E243" s="1"/>
      <c r="F243" s="1"/>
      <c r="G243" s="1"/>
      <c r="H243" s="52"/>
    </row>
    <row r="244" spans="1:10" s="16" customFormat="1" ht="19.5" customHeight="1" x14ac:dyDescent="0.25">
      <c r="A244" s="170" t="s">
        <v>2</v>
      </c>
      <c r="B244" s="170" t="s">
        <v>3</v>
      </c>
      <c r="C244" s="172" t="s">
        <v>4</v>
      </c>
      <c r="D244" s="174" t="s">
        <v>5</v>
      </c>
      <c r="E244" s="175"/>
      <c r="F244" s="176"/>
      <c r="G244" s="182" t="s">
        <v>6</v>
      </c>
      <c r="H244" s="184" t="s">
        <v>7</v>
      </c>
      <c r="I244" s="109"/>
    </row>
    <row r="245" spans="1:10" s="16" customFormat="1" ht="19.5" customHeight="1" x14ac:dyDescent="0.25">
      <c r="A245" s="171"/>
      <c r="B245" s="171"/>
      <c r="C245" s="173"/>
      <c r="D245" s="118" t="s">
        <v>8</v>
      </c>
      <c r="E245" s="118" t="s">
        <v>9</v>
      </c>
      <c r="F245" s="118" t="s">
        <v>10</v>
      </c>
      <c r="G245" s="183"/>
      <c r="H245" s="184"/>
      <c r="I245" s="109"/>
    </row>
    <row r="246" spans="1:10" s="11" customFormat="1" ht="38.25" customHeight="1" x14ac:dyDescent="0.25">
      <c r="A246" s="194" t="s">
        <v>11</v>
      </c>
      <c r="B246" s="8" t="s">
        <v>48</v>
      </c>
      <c r="C246" s="4">
        <v>135</v>
      </c>
      <c r="D246" s="45">
        <v>2.83</v>
      </c>
      <c r="E246" s="45">
        <v>0.31</v>
      </c>
      <c r="F246" s="45">
        <v>21.8</v>
      </c>
      <c r="G246" s="45">
        <v>160.69999999999999</v>
      </c>
      <c r="H246" s="32" t="s">
        <v>30</v>
      </c>
      <c r="I246" s="110"/>
    </row>
    <row r="247" spans="1:10" s="11" customFormat="1" ht="32.25" customHeight="1" x14ac:dyDescent="0.25">
      <c r="A247" s="194"/>
      <c r="B247" s="8" t="s">
        <v>24</v>
      </c>
      <c r="C247" s="45">
        <v>40</v>
      </c>
      <c r="D247" s="5">
        <v>2.4500000000000002</v>
      </c>
      <c r="E247" s="5">
        <v>7.55</v>
      </c>
      <c r="F247" s="5">
        <v>14.62</v>
      </c>
      <c r="G247" s="6">
        <v>136</v>
      </c>
      <c r="H247" s="56" t="s">
        <v>23</v>
      </c>
      <c r="I247" s="110"/>
      <c r="J247" s="39"/>
    </row>
    <row r="248" spans="1:10" s="11" customFormat="1" ht="32.25" customHeight="1" x14ac:dyDescent="0.25">
      <c r="A248" s="194"/>
      <c r="B248" s="8" t="s">
        <v>44</v>
      </c>
      <c r="C248" s="4">
        <v>150</v>
      </c>
      <c r="D248" s="5">
        <v>3.15</v>
      </c>
      <c r="E248" s="5">
        <v>2.72</v>
      </c>
      <c r="F248" s="5">
        <v>12.96</v>
      </c>
      <c r="G248" s="5">
        <v>89</v>
      </c>
      <c r="H248" s="32" t="s">
        <v>38</v>
      </c>
      <c r="I248" s="97"/>
      <c r="J248" s="39"/>
    </row>
    <row r="249" spans="1:10" s="11" customFormat="1" ht="24" customHeight="1" x14ac:dyDescent="0.25">
      <c r="A249" s="194"/>
      <c r="B249" s="15" t="s">
        <v>21</v>
      </c>
      <c r="C249" s="20">
        <f>C246+C247+C248</f>
        <v>325</v>
      </c>
      <c r="D249" s="117">
        <f>D246+D247+D248</f>
        <v>8.43</v>
      </c>
      <c r="E249" s="117">
        <f>E246+E247+E248</f>
        <v>10.58</v>
      </c>
      <c r="F249" s="17">
        <f>F246+F247+F248</f>
        <v>49.38</v>
      </c>
      <c r="G249" s="17">
        <f>G246+G247+G248</f>
        <v>385.7</v>
      </c>
      <c r="H249" s="118"/>
      <c r="I249" s="110">
        <f>G249*100/G269</f>
        <v>27.226971431798454</v>
      </c>
      <c r="J249" s="39"/>
    </row>
    <row r="250" spans="1:10" s="11" customFormat="1" ht="32.25" customHeight="1" x14ac:dyDescent="0.25">
      <c r="A250" s="189" t="s">
        <v>148</v>
      </c>
      <c r="B250" s="12" t="s">
        <v>151</v>
      </c>
      <c r="C250" s="4">
        <v>150</v>
      </c>
      <c r="D250" s="46">
        <v>4.3499999999999996</v>
      </c>
      <c r="E250" s="46">
        <v>3.75</v>
      </c>
      <c r="F250" s="46">
        <v>6</v>
      </c>
      <c r="G250" s="46">
        <v>75</v>
      </c>
      <c r="H250" s="32" t="s">
        <v>152</v>
      </c>
      <c r="I250" s="110"/>
      <c r="J250" s="39"/>
    </row>
    <row r="251" spans="1:10" s="11" customFormat="1" ht="24" customHeight="1" x14ac:dyDescent="0.25">
      <c r="A251" s="191"/>
      <c r="B251" s="15" t="s">
        <v>150</v>
      </c>
      <c r="C251" s="7">
        <v>150</v>
      </c>
      <c r="D251" s="17">
        <v>4.3499999999999996</v>
      </c>
      <c r="E251" s="17">
        <v>3.75</v>
      </c>
      <c r="F251" s="17">
        <v>6</v>
      </c>
      <c r="G251" s="17">
        <v>75</v>
      </c>
      <c r="H251" s="32"/>
      <c r="I251" s="110">
        <f>G251*100/G269</f>
        <v>5.2943294202356341</v>
      </c>
      <c r="J251" s="39"/>
    </row>
    <row r="252" spans="1:10" s="11" customFormat="1" ht="41.25" customHeight="1" x14ac:dyDescent="0.25">
      <c r="A252" s="194" t="s">
        <v>14</v>
      </c>
      <c r="B252" s="12" t="s">
        <v>111</v>
      </c>
      <c r="C252" s="45" t="s">
        <v>116</v>
      </c>
      <c r="D252" s="116">
        <v>4.38</v>
      </c>
      <c r="E252" s="116">
        <v>3.42</v>
      </c>
      <c r="F252" s="116">
        <v>10.19</v>
      </c>
      <c r="G252" s="116">
        <v>89.1</v>
      </c>
      <c r="H252" s="32" t="s">
        <v>190</v>
      </c>
      <c r="I252" s="110"/>
      <c r="J252" s="39"/>
    </row>
    <row r="253" spans="1:10" s="11" customFormat="1" ht="32.25" customHeight="1" x14ac:dyDescent="0.25">
      <c r="A253" s="194"/>
      <c r="B253" s="8" t="s">
        <v>134</v>
      </c>
      <c r="C253" s="4">
        <v>60</v>
      </c>
      <c r="D253" s="45">
        <v>9.32</v>
      </c>
      <c r="E253" s="5">
        <v>7.07</v>
      </c>
      <c r="F253" s="5">
        <v>9.64</v>
      </c>
      <c r="G253" s="5">
        <v>139</v>
      </c>
      <c r="H253" s="126" t="s">
        <v>135</v>
      </c>
      <c r="I253" s="110"/>
      <c r="J253" s="39"/>
    </row>
    <row r="254" spans="1:10" s="11" customFormat="1" ht="32.25" customHeight="1" x14ac:dyDescent="0.25">
      <c r="A254" s="194"/>
      <c r="B254" s="33" t="s">
        <v>26</v>
      </c>
      <c r="C254" s="23">
        <v>15</v>
      </c>
      <c r="D254" s="23">
        <v>0.21</v>
      </c>
      <c r="E254" s="23">
        <v>0.75</v>
      </c>
      <c r="F254" s="23">
        <v>0.88</v>
      </c>
      <c r="G254" s="23">
        <v>11.12</v>
      </c>
      <c r="H254" s="32" t="s">
        <v>27</v>
      </c>
      <c r="I254" s="96"/>
      <c r="J254" s="39"/>
    </row>
    <row r="255" spans="1:10" s="11" customFormat="1" ht="32.25" customHeight="1" x14ac:dyDescent="0.25">
      <c r="A255" s="194"/>
      <c r="B255" s="22" t="s">
        <v>81</v>
      </c>
      <c r="C255" s="128">
        <v>120</v>
      </c>
      <c r="D255" s="131">
        <v>2.4500000000000002</v>
      </c>
      <c r="E255" s="131">
        <v>3.84</v>
      </c>
      <c r="F255" s="131">
        <v>16.34</v>
      </c>
      <c r="G255" s="131">
        <v>109.8</v>
      </c>
      <c r="H255" s="32" t="s">
        <v>87</v>
      </c>
      <c r="I255" s="110"/>
      <c r="J255" s="39"/>
    </row>
    <row r="256" spans="1:10" s="11" customFormat="1" ht="32.25" customHeight="1" x14ac:dyDescent="0.25">
      <c r="A256" s="194"/>
      <c r="B256" s="12" t="s">
        <v>16</v>
      </c>
      <c r="C256" s="45">
        <v>150</v>
      </c>
      <c r="D256" s="45">
        <v>0.12</v>
      </c>
      <c r="E256" s="5">
        <v>0.12</v>
      </c>
      <c r="F256" s="5">
        <v>17.91</v>
      </c>
      <c r="G256" s="5">
        <v>73.2</v>
      </c>
      <c r="H256" s="32" t="s">
        <v>28</v>
      </c>
      <c r="I256" s="110"/>
      <c r="J256" s="39"/>
    </row>
    <row r="257" spans="1:10" s="11" customFormat="1" ht="24" customHeight="1" x14ac:dyDescent="0.25">
      <c r="A257" s="194"/>
      <c r="B257" s="12" t="s">
        <v>17</v>
      </c>
      <c r="C257" s="45">
        <v>20</v>
      </c>
      <c r="D257" s="45">
        <v>2</v>
      </c>
      <c r="E257" s="5">
        <v>0.57999999999999996</v>
      </c>
      <c r="F257" s="5">
        <v>14.52</v>
      </c>
      <c r="G257" s="5">
        <v>67.739999999999995</v>
      </c>
      <c r="H257" s="32"/>
      <c r="I257" s="110"/>
      <c r="J257" s="39"/>
    </row>
    <row r="258" spans="1:10" s="11" customFormat="1" ht="24" customHeight="1" x14ac:dyDescent="0.25">
      <c r="A258" s="194"/>
      <c r="B258" s="8" t="s">
        <v>18</v>
      </c>
      <c r="C258" s="100">
        <v>20</v>
      </c>
      <c r="D258" s="45">
        <v>1.46</v>
      </c>
      <c r="E258" s="5">
        <v>0.34</v>
      </c>
      <c r="F258" s="5">
        <v>8.84</v>
      </c>
      <c r="G258" s="5">
        <v>46.98</v>
      </c>
      <c r="H258" s="54"/>
      <c r="I258" s="110"/>
      <c r="J258" s="39"/>
    </row>
    <row r="259" spans="1:10" s="11" customFormat="1" ht="24" customHeight="1" x14ac:dyDescent="0.25">
      <c r="A259" s="194"/>
      <c r="B259" s="13" t="s">
        <v>29</v>
      </c>
      <c r="C259" s="7">
        <v>540</v>
      </c>
      <c r="D259" s="140">
        <f>D252+D254+D255+D256+D253+D258+D257</f>
        <v>19.940000000000001</v>
      </c>
      <c r="E259" s="140">
        <f>E252+E254+E255+E256+E253+E258+E257</f>
        <v>16.119999999999997</v>
      </c>
      <c r="F259" s="140">
        <f>F252+F254+F255+F256+F253+F258+F257</f>
        <v>78.319999999999993</v>
      </c>
      <c r="G259" s="140">
        <f>G252+G254+G255+G256+G253+G258+G257</f>
        <v>536.93999999999994</v>
      </c>
      <c r="H259" s="57"/>
      <c r="I259" s="110">
        <f>G259*100/G269</f>
        <v>37.903163185350948</v>
      </c>
      <c r="J259" s="39"/>
    </row>
    <row r="260" spans="1:10" s="11" customFormat="1" ht="32.25" customHeight="1" x14ac:dyDescent="0.25">
      <c r="A260" s="179" t="s">
        <v>113</v>
      </c>
      <c r="B260" s="8" t="s">
        <v>65</v>
      </c>
      <c r="C260" s="138">
        <v>120</v>
      </c>
      <c r="D260" s="131">
        <v>2.23</v>
      </c>
      <c r="E260" s="131">
        <v>3.87</v>
      </c>
      <c r="F260" s="131">
        <v>8.73</v>
      </c>
      <c r="G260" s="131">
        <v>90.12</v>
      </c>
      <c r="H260" s="129" t="s">
        <v>88</v>
      </c>
      <c r="I260" s="110"/>
      <c r="J260" s="39"/>
    </row>
    <row r="261" spans="1:10" s="11" customFormat="1" ht="32.25" customHeight="1" x14ac:dyDescent="0.25">
      <c r="A261" s="180"/>
      <c r="B261" s="12" t="s">
        <v>98</v>
      </c>
      <c r="C261" s="4">
        <v>40</v>
      </c>
      <c r="D261" s="46">
        <v>5.08</v>
      </c>
      <c r="E261" s="46">
        <v>4.5999999999999996</v>
      </c>
      <c r="F261" s="46">
        <v>0.28000000000000003</v>
      </c>
      <c r="G261" s="46">
        <v>63</v>
      </c>
      <c r="H261" s="32" t="s">
        <v>99</v>
      </c>
      <c r="I261" s="110"/>
      <c r="J261" s="39"/>
    </row>
    <row r="262" spans="1:10" s="11" customFormat="1" ht="32.25" customHeight="1" x14ac:dyDescent="0.25">
      <c r="A262" s="180"/>
      <c r="B262" s="8" t="s">
        <v>18</v>
      </c>
      <c r="C262" s="100">
        <v>20</v>
      </c>
      <c r="D262" s="139">
        <v>1.46</v>
      </c>
      <c r="E262" s="134">
        <v>0.34</v>
      </c>
      <c r="F262" s="134">
        <v>8.84</v>
      </c>
      <c r="G262" s="134">
        <v>46.98</v>
      </c>
      <c r="H262" s="32"/>
      <c r="I262" s="97"/>
      <c r="J262" s="39"/>
    </row>
    <row r="263" spans="1:10" s="11" customFormat="1" ht="27.75" customHeight="1" x14ac:dyDescent="0.25">
      <c r="A263" s="180"/>
      <c r="B263" s="8" t="s">
        <v>200</v>
      </c>
      <c r="C263" s="138">
        <v>50</v>
      </c>
      <c r="D263" s="131">
        <v>4.5199999999999996</v>
      </c>
      <c r="E263" s="131">
        <v>4.37</v>
      </c>
      <c r="F263" s="131">
        <v>29.8</v>
      </c>
      <c r="G263" s="131">
        <v>161</v>
      </c>
      <c r="H263" s="126" t="s">
        <v>201</v>
      </c>
      <c r="I263" s="110"/>
      <c r="J263" s="39"/>
    </row>
    <row r="264" spans="1:10" s="11" customFormat="1" ht="24" customHeight="1" x14ac:dyDescent="0.25">
      <c r="A264" s="180"/>
      <c r="B264" s="10" t="s">
        <v>13</v>
      </c>
      <c r="C264" s="4">
        <v>150</v>
      </c>
      <c r="D264" s="41">
        <v>7.0000000000000007E-2</v>
      </c>
      <c r="E264" s="41">
        <v>0.01</v>
      </c>
      <c r="F264" s="41">
        <v>7.1</v>
      </c>
      <c r="G264" s="41">
        <v>29</v>
      </c>
      <c r="H264" s="32" t="s">
        <v>20</v>
      </c>
      <c r="I264" s="110"/>
      <c r="J264" s="39"/>
    </row>
    <row r="265" spans="1:10" s="11" customFormat="1" ht="24" customHeight="1" x14ac:dyDescent="0.25">
      <c r="A265" s="181"/>
      <c r="B265" s="15" t="s">
        <v>33</v>
      </c>
      <c r="C265" s="7">
        <f>C260+C261+C262+C263+C264</f>
        <v>380</v>
      </c>
      <c r="D265" s="19">
        <f>D261+D262+D263+D264+D260</f>
        <v>13.36</v>
      </c>
      <c r="E265" s="19">
        <f>E261+E262+E263+E264+E260</f>
        <v>13.189999999999998</v>
      </c>
      <c r="F265" s="19">
        <f>F261+F262+F263+F264+F260</f>
        <v>54.75</v>
      </c>
      <c r="G265" s="19">
        <f>G261+G262+G263+G264+G260</f>
        <v>390.1</v>
      </c>
      <c r="H265" s="60"/>
      <c r="I265" s="110">
        <f>G265*100/G269</f>
        <v>27.537572091118946</v>
      </c>
      <c r="J265" s="39"/>
    </row>
    <row r="266" spans="1:10" s="11" customFormat="1" ht="32.25" customHeight="1" x14ac:dyDescent="0.25">
      <c r="A266" s="179" t="s">
        <v>114</v>
      </c>
      <c r="B266" s="10" t="s">
        <v>37</v>
      </c>
      <c r="C266" s="70">
        <v>150</v>
      </c>
      <c r="D266" s="45">
        <v>2.34</v>
      </c>
      <c r="E266" s="45">
        <v>2</v>
      </c>
      <c r="F266" s="45">
        <v>10.63</v>
      </c>
      <c r="G266" s="45">
        <v>70</v>
      </c>
      <c r="H266" s="32" t="s">
        <v>38</v>
      </c>
      <c r="I266" s="96"/>
      <c r="J266" s="39"/>
    </row>
    <row r="267" spans="1:10" s="11" customFormat="1" ht="24" customHeight="1" x14ac:dyDescent="0.25">
      <c r="A267" s="180"/>
      <c r="B267" s="12" t="s">
        <v>17</v>
      </c>
      <c r="C267" s="45">
        <v>10</v>
      </c>
      <c r="D267" s="45">
        <v>1</v>
      </c>
      <c r="E267" s="5">
        <v>0.28999999999999998</v>
      </c>
      <c r="F267" s="5">
        <v>7.26</v>
      </c>
      <c r="G267" s="5">
        <v>33.869999999999997</v>
      </c>
      <c r="H267" s="32"/>
      <c r="I267" s="110"/>
      <c r="J267" s="39"/>
    </row>
    <row r="268" spans="1:10" s="11" customFormat="1" ht="24" customHeight="1" x14ac:dyDescent="0.25">
      <c r="A268" s="181"/>
      <c r="B268" s="13" t="s">
        <v>115</v>
      </c>
      <c r="C268" s="20">
        <f>C266+C267</f>
        <v>160</v>
      </c>
      <c r="D268" s="17">
        <f>D266+D267</f>
        <v>3.34</v>
      </c>
      <c r="E268" s="17">
        <f>E266+E267</f>
        <v>2.29</v>
      </c>
      <c r="F268" s="17">
        <f>F266+F267</f>
        <v>17.89</v>
      </c>
      <c r="G268" s="17">
        <f>G266+G267</f>
        <v>103.87</v>
      </c>
      <c r="H268" s="59"/>
      <c r="I268" s="110">
        <f>G268*100/G269</f>
        <v>7.3322932917316708</v>
      </c>
      <c r="J268" s="39"/>
    </row>
    <row r="269" spans="1:10" s="11" customFormat="1" ht="24" customHeight="1" x14ac:dyDescent="0.25">
      <c r="A269" s="177" t="s">
        <v>34</v>
      </c>
      <c r="B269" s="178"/>
      <c r="C269" s="121">
        <f>C249+C259+C265+C268</f>
        <v>1405</v>
      </c>
      <c r="D269" s="120">
        <f>D249+D259+D265+D268</f>
        <v>45.070000000000007</v>
      </c>
      <c r="E269" s="120">
        <f>E249+E259+E265+E268</f>
        <v>42.179999999999993</v>
      </c>
      <c r="F269" s="120">
        <f>F249+F259+F265+F268</f>
        <v>200.33999999999997</v>
      </c>
      <c r="G269" s="120">
        <f>G249+G259+G265+G268</f>
        <v>1416.6099999999997</v>
      </c>
      <c r="H269" s="57"/>
      <c r="I269" s="110"/>
    </row>
  </sheetData>
  <mergeCells count="142">
    <mergeCell ref="A226:A227"/>
    <mergeCell ref="A228:A233"/>
    <mergeCell ref="A234:A237"/>
    <mergeCell ref="A217:B217"/>
    <mergeCell ref="A219:B219"/>
    <mergeCell ref="A220:A221"/>
    <mergeCell ref="B220:B221"/>
    <mergeCell ref="C220:C221"/>
    <mergeCell ref="D220:F220"/>
    <mergeCell ref="A222:A225"/>
    <mergeCell ref="A189:B189"/>
    <mergeCell ref="A191:B191"/>
    <mergeCell ref="A192:A193"/>
    <mergeCell ref="B192:B193"/>
    <mergeCell ref="C192:C193"/>
    <mergeCell ref="D192:F192"/>
    <mergeCell ref="G192:G193"/>
    <mergeCell ref="H192:H193"/>
    <mergeCell ref="G220:G221"/>
    <mergeCell ref="H220:H221"/>
    <mergeCell ref="H201:H202"/>
    <mergeCell ref="A194:A197"/>
    <mergeCell ref="A198:A199"/>
    <mergeCell ref="A200:A207"/>
    <mergeCell ref="D201:D202"/>
    <mergeCell ref="E201:E202"/>
    <mergeCell ref="F201:F202"/>
    <mergeCell ref="G201:G202"/>
    <mergeCell ref="A208:A213"/>
    <mergeCell ref="A214:A216"/>
    <mergeCell ref="C165:C166"/>
    <mergeCell ref="D165:F165"/>
    <mergeCell ref="G165:G166"/>
    <mergeCell ref="H165:H166"/>
    <mergeCell ref="A167:A170"/>
    <mergeCell ref="A171:A173"/>
    <mergeCell ref="H171:H172"/>
    <mergeCell ref="A181:A185"/>
    <mergeCell ref="A186:A188"/>
    <mergeCell ref="A140:A143"/>
    <mergeCell ref="A144:A145"/>
    <mergeCell ref="A146:A154"/>
    <mergeCell ref="A155:A158"/>
    <mergeCell ref="A159:A161"/>
    <mergeCell ref="A162:B162"/>
    <mergeCell ref="A164:B164"/>
    <mergeCell ref="A165:A166"/>
    <mergeCell ref="B165:B166"/>
    <mergeCell ref="H113:H114"/>
    <mergeCell ref="A115:A118"/>
    <mergeCell ref="A119:A120"/>
    <mergeCell ref="A121:A126"/>
    <mergeCell ref="A127:A131"/>
    <mergeCell ref="A132:A134"/>
    <mergeCell ref="A135:B135"/>
    <mergeCell ref="A138:A139"/>
    <mergeCell ref="B138:B139"/>
    <mergeCell ref="C138:C139"/>
    <mergeCell ref="H138:H139"/>
    <mergeCell ref="G95:G96"/>
    <mergeCell ref="A102:A106"/>
    <mergeCell ref="A107:A109"/>
    <mergeCell ref="A110:B110"/>
    <mergeCell ref="A113:A114"/>
    <mergeCell ref="B113:B114"/>
    <mergeCell ref="C113:C114"/>
    <mergeCell ref="D113:F113"/>
    <mergeCell ref="G113:G114"/>
    <mergeCell ref="A35:A38"/>
    <mergeCell ref="A39:A40"/>
    <mergeCell ref="A41:A48"/>
    <mergeCell ref="A49:A52"/>
    <mergeCell ref="A67:A73"/>
    <mergeCell ref="A74:A79"/>
    <mergeCell ref="A80:A82"/>
    <mergeCell ref="A83:B83"/>
    <mergeCell ref="A85:B85"/>
    <mergeCell ref="A59:A60"/>
    <mergeCell ref="B59:B60"/>
    <mergeCell ref="A61:A64"/>
    <mergeCell ref="A58:B58"/>
    <mergeCell ref="A269:B269"/>
    <mergeCell ref="H244:H245"/>
    <mergeCell ref="G244:G245"/>
    <mergeCell ref="A243:B243"/>
    <mergeCell ref="A244:A245"/>
    <mergeCell ref="B244:B245"/>
    <mergeCell ref="C244:C245"/>
    <mergeCell ref="A252:A259"/>
    <mergeCell ref="A266:A268"/>
    <mergeCell ref="A250:A251"/>
    <mergeCell ref="A260:A265"/>
    <mergeCell ref="D244:F244"/>
    <mergeCell ref="A246:A249"/>
    <mergeCell ref="A241:B241"/>
    <mergeCell ref="A238:A240"/>
    <mergeCell ref="H59:H60"/>
    <mergeCell ref="G59:G60"/>
    <mergeCell ref="A137:B137"/>
    <mergeCell ref="A65:A66"/>
    <mergeCell ref="C59:C60"/>
    <mergeCell ref="D59:F59"/>
    <mergeCell ref="D138:F138"/>
    <mergeCell ref="G138:G139"/>
    <mergeCell ref="A112:B112"/>
    <mergeCell ref="A174:A180"/>
    <mergeCell ref="A86:A87"/>
    <mergeCell ref="B86:B87"/>
    <mergeCell ref="C86:C87"/>
    <mergeCell ref="D86:F86"/>
    <mergeCell ref="G86:G87"/>
    <mergeCell ref="H86:H87"/>
    <mergeCell ref="A88:A91"/>
    <mergeCell ref="A92:A93"/>
    <mergeCell ref="A94:A101"/>
    <mergeCell ref="D95:D96"/>
    <mergeCell ref="E95:E96"/>
    <mergeCell ref="F95:F96"/>
    <mergeCell ref="A1:H1"/>
    <mergeCell ref="A4:A5"/>
    <mergeCell ref="B4:B5"/>
    <mergeCell ref="C4:C5"/>
    <mergeCell ref="D4:F4"/>
    <mergeCell ref="A56:B56"/>
    <mergeCell ref="A53:A55"/>
    <mergeCell ref="G4:G5"/>
    <mergeCell ref="H4:H5"/>
    <mergeCell ref="A3:B3"/>
    <mergeCell ref="A6:A10"/>
    <mergeCell ref="A11:A13"/>
    <mergeCell ref="H11:H12"/>
    <mergeCell ref="A14:A21"/>
    <mergeCell ref="A22:A26"/>
    <mergeCell ref="A27:A29"/>
    <mergeCell ref="A30:B30"/>
    <mergeCell ref="A32:B32"/>
    <mergeCell ref="A33:A34"/>
    <mergeCell ref="B33:B34"/>
    <mergeCell ref="C33:C34"/>
    <mergeCell ref="D33:F33"/>
    <mergeCell ref="G33:G34"/>
    <mergeCell ref="H33:H34"/>
  </mergeCells>
  <phoneticPr fontId="15" type="noConversion"/>
  <pageMargins left="1.9685039370078741" right="0" top="0" bottom="0" header="0" footer="0"/>
  <pageSetup paperSize="9" scale="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1"/>
  <sheetViews>
    <sheetView topLeftCell="A196" workbookViewId="0">
      <selection activeCell="B210" sqref="B210:H210"/>
    </sheetView>
  </sheetViews>
  <sheetFormatPr defaultRowHeight="15.75" x14ac:dyDescent="0.25"/>
  <cols>
    <col min="1" max="1" width="10.7109375" customWidth="1"/>
    <col min="2" max="2" width="47" customWidth="1"/>
    <col min="3" max="7" width="13.7109375" customWidth="1"/>
    <col min="8" max="8" width="27.7109375" style="64" customWidth="1"/>
    <col min="9" max="9" width="9.140625" style="84"/>
  </cols>
  <sheetData>
    <row r="1" spans="1:10" ht="20.25" customHeight="1" x14ac:dyDescent="0.25">
      <c r="A1" s="169" t="s">
        <v>35</v>
      </c>
      <c r="B1" s="169"/>
      <c r="C1" s="169"/>
      <c r="D1" s="169"/>
      <c r="E1" s="169"/>
      <c r="F1" s="169"/>
      <c r="G1" s="169"/>
      <c r="H1" s="169"/>
    </row>
    <row r="2" spans="1:10" ht="20.25" x14ac:dyDescent="0.25">
      <c r="A2" s="1"/>
      <c r="B2" s="1"/>
      <c r="C2" s="1"/>
      <c r="D2" s="1"/>
      <c r="E2" s="1"/>
      <c r="F2" s="1"/>
      <c r="G2" s="1"/>
      <c r="H2" s="52"/>
    </row>
    <row r="3" spans="1:10" ht="20.25" x14ac:dyDescent="0.3">
      <c r="A3" s="185" t="s">
        <v>1</v>
      </c>
      <c r="B3" s="185"/>
      <c r="C3" s="185"/>
      <c r="D3" s="3"/>
      <c r="E3" s="3"/>
      <c r="F3" s="3"/>
      <c r="G3" s="3"/>
      <c r="H3" s="53"/>
    </row>
    <row r="4" spans="1:10" s="16" customFormat="1" ht="15.75" customHeight="1" x14ac:dyDescent="0.25">
      <c r="A4" s="170" t="s">
        <v>2</v>
      </c>
      <c r="B4" s="170" t="s">
        <v>3</v>
      </c>
      <c r="C4" s="170" t="s">
        <v>4</v>
      </c>
      <c r="D4" s="174" t="s">
        <v>5</v>
      </c>
      <c r="E4" s="175"/>
      <c r="F4" s="176"/>
      <c r="G4" s="182" t="s">
        <v>6</v>
      </c>
      <c r="H4" s="184" t="s">
        <v>7</v>
      </c>
      <c r="I4" s="85"/>
    </row>
    <row r="5" spans="1:10" s="16" customFormat="1" ht="22.5" customHeight="1" x14ac:dyDescent="0.25">
      <c r="A5" s="171"/>
      <c r="B5" s="171"/>
      <c r="C5" s="171"/>
      <c r="D5" s="118" t="s">
        <v>8</v>
      </c>
      <c r="E5" s="118" t="s">
        <v>9</v>
      </c>
      <c r="F5" s="118" t="s">
        <v>10</v>
      </c>
      <c r="G5" s="183"/>
      <c r="H5" s="184"/>
      <c r="I5" s="85"/>
    </row>
    <row r="6" spans="1:10" s="11" customFormat="1" ht="29.25" customHeight="1" x14ac:dyDescent="0.25">
      <c r="A6" s="186" t="s">
        <v>11</v>
      </c>
      <c r="B6" s="8" t="s">
        <v>132</v>
      </c>
      <c r="C6" s="4">
        <v>85</v>
      </c>
      <c r="D6" s="45">
        <v>9.1</v>
      </c>
      <c r="E6" s="45">
        <v>15.8</v>
      </c>
      <c r="F6" s="45">
        <v>1.4</v>
      </c>
      <c r="G6" s="45">
        <v>184</v>
      </c>
      <c r="H6" s="54" t="s">
        <v>168</v>
      </c>
      <c r="I6" s="86"/>
    </row>
    <row r="7" spans="1:10" s="11" customFormat="1" ht="29.25" customHeight="1" x14ac:dyDescent="0.25">
      <c r="A7" s="187"/>
      <c r="B7" s="9" t="s">
        <v>12</v>
      </c>
      <c r="C7" s="100">
        <v>50</v>
      </c>
      <c r="D7" s="41">
        <v>0.6</v>
      </c>
      <c r="E7" s="41">
        <v>2.35</v>
      </c>
      <c r="F7" s="41">
        <v>3</v>
      </c>
      <c r="G7" s="41">
        <v>39</v>
      </c>
      <c r="H7" s="55" t="s">
        <v>153</v>
      </c>
      <c r="I7" s="91"/>
      <c r="J7" s="39"/>
    </row>
    <row r="8" spans="1:10" s="11" customFormat="1" ht="29.25" customHeight="1" x14ac:dyDescent="0.25">
      <c r="A8" s="187"/>
      <c r="B8" s="10" t="s">
        <v>13</v>
      </c>
      <c r="C8" s="70" t="s">
        <v>22</v>
      </c>
      <c r="D8" s="45">
        <v>0.12</v>
      </c>
      <c r="E8" s="45">
        <v>0.02</v>
      </c>
      <c r="F8" s="45">
        <v>3.85</v>
      </c>
      <c r="G8" s="45">
        <v>41</v>
      </c>
      <c r="H8" s="32" t="s">
        <v>20</v>
      </c>
      <c r="I8" s="86"/>
    </row>
    <row r="9" spans="1:10" s="11" customFormat="1" ht="32.25" customHeight="1" x14ac:dyDescent="0.25">
      <c r="A9" s="187"/>
      <c r="B9" s="8" t="s">
        <v>24</v>
      </c>
      <c r="C9" s="45">
        <v>40</v>
      </c>
      <c r="D9" s="5">
        <v>2.4500000000000002</v>
      </c>
      <c r="E9" s="5">
        <v>7.55</v>
      </c>
      <c r="F9" s="5">
        <v>14.62</v>
      </c>
      <c r="G9" s="6">
        <v>136</v>
      </c>
      <c r="H9" s="56" t="s">
        <v>23</v>
      </c>
      <c r="I9" s="86"/>
    </row>
    <row r="10" spans="1:10" s="11" customFormat="1" ht="24" customHeight="1" x14ac:dyDescent="0.25">
      <c r="A10" s="188"/>
      <c r="B10" s="15" t="s">
        <v>21</v>
      </c>
      <c r="C10" s="51">
        <v>472</v>
      </c>
      <c r="D10" s="34">
        <f>D6+D7+D8+D9</f>
        <v>12.27</v>
      </c>
      <c r="E10" s="34">
        <f>E6+E7+E8+E9</f>
        <v>25.720000000000002</v>
      </c>
      <c r="F10" s="34">
        <f>F6+F7+F8+F9</f>
        <v>22.869999999999997</v>
      </c>
      <c r="G10" s="34">
        <f>G6+G7+G8+G9</f>
        <v>400</v>
      </c>
      <c r="H10" s="54"/>
      <c r="I10" s="86">
        <f>G10*100/G30</f>
        <v>23.380874444704233</v>
      </c>
    </row>
    <row r="11" spans="1:10" s="11" customFormat="1" ht="32.25" customHeight="1" x14ac:dyDescent="0.25">
      <c r="A11" s="189" t="s">
        <v>148</v>
      </c>
      <c r="B11" s="12" t="s">
        <v>149</v>
      </c>
      <c r="C11" s="45">
        <v>75</v>
      </c>
      <c r="D11" s="46">
        <v>0.3</v>
      </c>
      <c r="E11" s="46">
        <v>0.3</v>
      </c>
      <c r="F11" s="46">
        <v>0.74</v>
      </c>
      <c r="G11" s="46">
        <v>35.299999999999997</v>
      </c>
      <c r="H11" s="192" t="s">
        <v>189</v>
      </c>
      <c r="I11" s="86"/>
    </row>
    <row r="12" spans="1:10" s="11" customFormat="1" ht="24" customHeight="1" x14ac:dyDescent="0.25">
      <c r="A12" s="190"/>
      <c r="B12" s="12" t="s">
        <v>181</v>
      </c>
      <c r="C12" s="45">
        <v>60</v>
      </c>
      <c r="D12" s="46">
        <v>0.9</v>
      </c>
      <c r="E12" s="46">
        <v>0.3</v>
      </c>
      <c r="F12" s="46">
        <v>13.8</v>
      </c>
      <c r="G12" s="46">
        <v>57.6</v>
      </c>
      <c r="H12" s="193"/>
      <c r="I12" s="86"/>
    </row>
    <row r="13" spans="1:10" s="11" customFormat="1" ht="32.25" customHeight="1" x14ac:dyDescent="0.25">
      <c r="A13" s="191"/>
      <c r="B13" s="15" t="s">
        <v>150</v>
      </c>
      <c r="C13" s="51">
        <f>C11</f>
        <v>75</v>
      </c>
      <c r="D13" s="17">
        <f>D11</f>
        <v>0.3</v>
      </c>
      <c r="E13" s="17">
        <f>E11</f>
        <v>0.3</v>
      </c>
      <c r="F13" s="17">
        <f>F11</f>
        <v>0.74</v>
      </c>
      <c r="G13" s="17">
        <f>G11</f>
        <v>35.299999999999997</v>
      </c>
      <c r="H13" s="32"/>
      <c r="I13" s="86">
        <f>G13*100/G30</f>
        <v>2.0633621697451483</v>
      </c>
    </row>
    <row r="14" spans="1:10" s="11" customFormat="1" ht="31.5" customHeight="1" x14ac:dyDescent="0.25">
      <c r="A14" s="179" t="s">
        <v>14</v>
      </c>
      <c r="B14" s="12" t="s">
        <v>15</v>
      </c>
      <c r="C14" s="45" t="s">
        <v>167</v>
      </c>
      <c r="D14" s="41">
        <v>2.74</v>
      </c>
      <c r="E14" s="41">
        <v>3.36</v>
      </c>
      <c r="F14" s="41">
        <v>9.3800000000000008</v>
      </c>
      <c r="G14" s="41">
        <v>75.849999999999994</v>
      </c>
      <c r="H14" s="32" t="s">
        <v>25</v>
      </c>
      <c r="I14" s="86"/>
    </row>
    <row r="15" spans="1:10" s="11" customFormat="1" ht="32.25" customHeight="1" x14ac:dyDescent="0.25">
      <c r="A15" s="180"/>
      <c r="B15" s="22" t="s">
        <v>55</v>
      </c>
      <c r="C15" s="25">
        <v>70</v>
      </c>
      <c r="D15" s="119">
        <v>11.44</v>
      </c>
      <c r="E15" s="119">
        <v>13.22</v>
      </c>
      <c r="F15" s="119">
        <v>6.55</v>
      </c>
      <c r="G15" s="119">
        <v>189.34</v>
      </c>
      <c r="H15" s="32" t="s">
        <v>56</v>
      </c>
      <c r="I15" s="86"/>
    </row>
    <row r="16" spans="1:10" s="11" customFormat="1" ht="32.25" customHeight="1" x14ac:dyDescent="0.25">
      <c r="A16" s="180"/>
      <c r="B16" s="33" t="s">
        <v>57</v>
      </c>
      <c r="C16" s="23">
        <v>30</v>
      </c>
      <c r="D16" s="23">
        <v>0.35</v>
      </c>
      <c r="E16" s="23">
        <v>0.62</v>
      </c>
      <c r="F16" s="23">
        <v>2.2799999999999998</v>
      </c>
      <c r="G16" s="23">
        <v>16.3</v>
      </c>
      <c r="H16" s="32" t="s">
        <v>58</v>
      </c>
      <c r="I16" s="86"/>
    </row>
    <row r="17" spans="1:10" s="11" customFormat="1" ht="32.25" customHeight="1" x14ac:dyDescent="0.25">
      <c r="A17" s="180"/>
      <c r="B17" s="65" t="s">
        <v>169</v>
      </c>
      <c r="C17" s="128">
        <v>150</v>
      </c>
      <c r="D17" s="131">
        <v>5.52</v>
      </c>
      <c r="E17" s="131">
        <v>4.51</v>
      </c>
      <c r="F17" s="131">
        <v>26.45</v>
      </c>
      <c r="G17" s="131">
        <v>168.46</v>
      </c>
      <c r="H17" s="129" t="s">
        <v>170</v>
      </c>
      <c r="I17" s="86"/>
    </row>
    <row r="18" spans="1:10" s="11" customFormat="1" ht="25.5" customHeight="1" x14ac:dyDescent="0.25">
      <c r="A18" s="180"/>
      <c r="B18" s="12" t="s">
        <v>16</v>
      </c>
      <c r="C18" s="45">
        <v>180</v>
      </c>
      <c r="D18" s="41">
        <v>0.14000000000000001</v>
      </c>
      <c r="E18" s="130">
        <v>0.14000000000000001</v>
      </c>
      <c r="F18" s="130">
        <v>21.49</v>
      </c>
      <c r="G18" s="130">
        <v>87.84</v>
      </c>
      <c r="H18" s="32" t="s">
        <v>28</v>
      </c>
      <c r="I18" s="86"/>
    </row>
    <row r="19" spans="1:10" s="11" customFormat="1" ht="25.5" customHeight="1" x14ac:dyDescent="0.25">
      <c r="A19" s="180"/>
      <c r="B19" s="12" t="s">
        <v>17</v>
      </c>
      <c r="C19" s="45">
        <v>20</v>
      </c>
      <c r="D19" s="45">
        <v>2</v>
      </c>
      <c r="E19" s="5">
        <v>0.57999999999999996</v>
      </c>
      <c r="F19" s="5">
        <v>14.52</v>
      </c>
      <c r="G19" s="5">
        <v>67.739999999999995</v>
      </c>
      <c r="H19" s="57"/>
      <c r="I19" s="86"/>
    </row>
    <row r="20" spans="1:10" s="11" customFormat="1" ht="25.5" customHeight="1" x14ac:dyDescent="0.25">
      <c r="A20" s="180"/>
      <c r="B20" s="12" t="s">
        <v>18</v>
      </c>
      <c r="C20" s="100">
        <v>20</v>
      </c>
      <c r="D20" s="45">
        <v>1.46</v>
      </c>
      <c r="E20" s="5">
        <v>0.34</v>
      </c>
      <c r="F20" s="5">
        <v>8.84</v>
      </c>
      <c r="G20" s="5">
        <v>46.98</v>
      </c>
      <c r="H20" s="57"/>
      <c r="I20" s="86"/>
    </row>
    <row r="21" spans="1:10" s="73" customFormat="1" ht="32.25" customHeight="1" x14ac:dyDescent="0.25">
      <c r="A21" s="181"/>
      <c r="B21" s="13" t="s">
        <v>29</v>
      </c>
      <c r="C21" s="7">
        <v>639</v>
      </c>
      <c r="D21" s="140">
        <f>D14+D15+D16+D17+D18+D19+D20</f>
        <v>23.65</v>
      </c>
      <c r="E21" s="140">
        <f t="shared" ref="E21:F21" si="0">E14+E15+E16+E17+E18+E19+E20</f>
        <v>22.77</v>
      </c>
      <c r="F21" s="140">
        <f t="shared" si="0"/>
        <v>89.509999999999991</v>
      </c>
      <c r="G21" s="140">
        <f>G14+G15+G16+G17+G18+G19+G20</f>
        <v>652.5100000000001</v>
      </c>
      <c r="H21" s="57"/>
      <c r="I21" s="86">
        <f>G21*100/G30</f>
        <v>38.140635959784902</v>
      </c>
    </row>
    <row r="22" spans="1:10" s="73" customFormat="1" ht="32.25" customHeight="1" x14ac:dyDescent="0.25">
      <c r="A22" s="211" t="s">
        <v>113</v>
      </c>
      <c r="B22" s="69" t="s">
        <v>65</v>
      </c>
      <c r="C22" s="141">
        <v>150</v>
      </c>
      <c r="D22" s="131">
        <v>3.09</v>
      </c>
      <c r="E22" s="131">
        <v>4.8600000000000003</v>
      </c>
      <c r="F22" s="131">
        <v>14.5</v>
      </c>
      <c r="G22" s="131">
        <v>112.65</v>
      </c>
      <c r="H22" s="142" t="s">
        <v>88</v>
      </c>
      <c r="I22" s="87"/>
    </row>
    <row r="23" spans="1:10" s="73" customFormat="1" ht="32.25" customHeight="1" x14ac:dyDescent="0.25">
      <c r="A23" s="212"/>
      <c r="B23" s="69" t="s">
        <v>46</v>
      </c>
      <c r="C23" s="74">
        <v>60</v>
      </c>
      <c r="D23" s="143">
        <v>3.91</v>
      </c>
      <c r="E23" s="143">
        <v>4.7</v>
      </c>
      <c r="F23" s="143">
        <v>23.75</v>
      </c>
      <c r="G23" s="143">
        <v>223</v>
      </c>
      <c r="H23" s="72" t="s">
        <v>47</v>
      </c>
      <c r="I23" s="87"/>
      <c r="J23" s="90"/>
    </row>
    <row r="24" spans="1:10" s="73" customFormat="1" ht="24" customHeight="1" x14ac:dyDescent="0.25">
      <c r="A24" s="212"/>
      <c r="B24" s="69" t="s">
        <v>61</v>
      </c>
      <c r="C24" s="74">
        <v>180</v>
      </c>
      <c r="D24" s="68"/>
      <c r="E24" s="68"/>
      <c r="F24" s="68">
        <v>20.16</v>
      </c>
      <c r="G24" s="68">
        <v>81</v>
      </c>
      <c r="H24" s="80" t="s">
        <v>62</v>
      </c>
      <c r="I24" s="88"/>
      <c r="J24" s="90"/>
    </row>
    <row r="25" spans="1:10" s="73" customFormat="1" ht="24" customHeight="1" x14ac:dyDescent="0.25">
      <c r="A25" s="212"/>
      <c r="B25" s="66" t="s">
        <v>18</v>
      </c>
      <c r="C25" s="67">
        <v>30</v>
      </c>
      <c r="D25" s="67">
        <v>2.19</v>
      </c>
      <c r="E25" s="68">
        <v>0.51</v>
      </c>
      <c r="F25" s="68">
        <v>13.26</v>
      </c>
      <c r="G25" s="68">
        <v>70.47</v>
      </c>
      <c r="H25" s="75"/>
      <c r="I25" s="87"/>
      <c r="J25" s="90"/>
    </row>
    <row r="26" spans="1:10" s="73" customFormat="1" ht="32.25" customHeight="1" x14ac:dyDescent="0.25">
      <c r="A26" s="213"/>
      <c r="B26" s="76" t="s">
        <v>33</v>
      </c>
      <c r="C26" s="77">
        <f>C22+C23+C24+C25</f>
        <v>420</v>
      </c>
      <c r="D26" s="78">
        <f>D22+D23+D24+D25</f>
        <v>9.19</v>
      </c>
      <c r="E26" s="78">
        <f>E22+E23+E24+E25</f>
        <v>10.07</v>
      </c>
      <c r="F26" s="78">
        <f>F22+F23+F24+F25</f>
        <v>71.67</v>
      </c>
      <c r="G26" s="78">
        <f>G22+G23+G24+G25</f>
        <v>487.12</v>
      </c>
      <c r="H26" s="79"/>
      <c r="I26" s="87">
        <f>G26*100/G30</f>
        <v>28.473228898760816</v>
      </c>
      <c r="J26" s="90"/>
    </row>
    <row r="27" spans="1:10" s="73" customFormat="1" ht="24" customHeight="1" x14ac:dyDescent="0.25">
      <c r="A27" s="214" t="s">
        <v>114</v>
      </c>
      <c r="B27" s="12" t="s">
        <v>31</v>
      </c>
      <c r="C27" s="4">
        <v>180</v>
      </c>
      <c r="D27" s="5">
        <v>5.48</v>
      </c>
      <c r="E27" s="5">
        <v>4.88</v>
      </c>
      <c r="F27" s="5">
        <v>9.07</v>
      </c>
      <c r="G27" s="5">
        <v>102</v>
      </c>
      <c r="H27" s="126" t="s">
        <v>32</v>
      </c>
      <c r="I27" s="87"/>
      <c r="J27" s="90"/>
    </row>
    <row r="28" spans="1:10" s="73" customFormat="1" ht="24" customHeight="1" x14ac:dyDescent="0.25">
      <c r="A28" s="215"/>
      <c r="B28" s="12" t="s">
        <v>17</v>
      </c>
      <c r="C28" s="45">
        <v>10</v>
      </c>
      <c r="D28" s="45">
        <v>1</v>
      </c>
      <c r="E28" s="5">
        <v>0.28999999999999998</v>
      </c>
      <c r="F28" s="5">
        <v>7.26</v>
      </c>
      <c r="G28" s="5">
        <v>33.869999999999997</v>
      </c>
      <c r="H28" s="72"/>
      <c r="I28" s="88"/>
    </row>
    <row r="29" spans="1:10" s="11" customFormat="1" ht="24" customHeight="1" x14ac:dyDescent="0.25">
      <c r="A29" s="216"/>
      <c r="B29" s="76" t="s">
        <v>115</v>
      </c>
      <c r="C29" s="81">
        <f>C27+C28</f>
        <v>190</v>
      </c>
      <c r="D29" s="82">
        <f>D27+D28</f>
        <v>6.48</v>
      </c>
      <c r="E29" s="82">
        <f>E27+E28</f>
        <v>5.17</v>
      </c>
      <c r="F29" s="82">
        <f>F27+F28</f>
        <v>16.329999999999998</v>
      </c>
      <c r="G29" s="82">
        <f>G27+G28</f>
        <v>135.87</v>
      </c>
      <c r="H29" s="83"/>
      <c r="I29" s="87">
        <f>G29*100/G30</f>
        <v>7.9418985270049101</v>
      </c>
    </row>
    <row r="30" spans="1:10" ht="19.5" x14ac:dyDescent="0.25">
      <c r="A30" s="177" t="s">
        <v>34</v>
      </c>
      <c r="B30" s="178"/>
      <c r="C30" s="35">
        <f>C10+C21+C26+C29+C13</f>
        <v>1796</v>
      </c>
      <c r="D30" s="35">
        <f t="shared" ref="D30:G30" si="1">D10+D21+D26+D29+D13</f>
        <v>51.89</v>
      </c>
      <c r="E30" s="35">
        <f t="shared" si="1"/>
        <v>64.03</v>
      </c>
      <c r="F30" s="35">
        <f t="shared" si="1"/>
        <v>201.12</v>
      </c>
      <c r="G30" s="35">
        <f t="shared" si="1"/>
        <v>1710.8</v>
      </c>
      <c r="H30" s="57"/>
      <c r="I30" s="86"/>
    </row>
    <row r="32" spans="1:10" s="16" customFormat="1" ht="15.75" customHeight="1" x14ac:dyDescent="0.3">
      <c r="A32" s="185" t="s">
        <v>36</v>
      </c>
      <c r="B32" s="185"/>
      <c r="C32" s="185"/>
      <c r="D32" s="3"/>
      <c r="E32" s="3"/>
      <c r="F32" s="3"/>
      <c r="G32" s="3"/>
      <c r="H32" s="53"/>
      <c r="I32" s="84"/>
    </row>
    <row r="33" spans="1:10" s="16" customFormat="1" ht="21" customHeight="1" x14ac:dyDescent="0.25">
      <c r="A33" s="170" t="s">
        <v>2</v>
      </c>
      <c r="B33" s="170" t="s">
        <v>3</v>
      </c>
      <c r="C33" s="170" t="s">
        <v>4</v>
      </c>
      <c r="D33" s="174" t="s">
        <v>5</v>
      </c>
      <c r="E33" s="175"/>
      <c r="F33" s="176"/>
      <c r="G33" s="182" t="s">
        <v>6</v>
      </c>
      <c r="H33" s="184" t="s">
        <v>7</v>
      </c>
      <c r="I33" s="85"/>
    </row>
    <row r="34" spans="1:10" s="11" customFormat="1" ht="39.75" customHeight="1" x14ac:dyDescent="0.25">
      <c r="A34" s="171"/>
      <c r="B34" s="171"/>
      <c r="C34" s="171"/>
      <c r="D34" s="118" t="s">
        <v>8</v>
      </c>
      <c r="E34" s="118" t="s">
        <v>9</v>
      </c>
      <c r="F34" s="118" t="s">
        <v>10</v>
      </c>
      <c r="G34" s="183"/>
      <c r="H34" s="184"/>
      <c r="I34" s="85"/>
    </row>
    <row r="35" spans="1:10" s="11" customFormat="1" ht="32.25" customHeight="1" x14ac:dyDescent="0.25">
      <c r="A35" s="194" t="s">
        <v>11</v>
      </c>
      <c r="B35" s="8" t="s">
        <v>90</v>
      </c>
      <c r="C35" s="4">
        <v>155</v>
      </c>
      <c r="D35" s="45">
        <v>2.4</v>
      </c>
      <c r="E35" s="45">
        <v>3.82</v>
      </c>
      <c r="F35" s="45">
        <v>21.04</v>
      </c>
      <c r="G35" s="45">
        <v>208</v>
      </c>
      <c r="H35" s="32" t="s">
        <v>30</v>
      </c>
      <c r="I35" s="86"/>
      <c r="J35" s="39"/>
    </row>
    <row r="36" spans="1:10" s="11" customFormat="1" ht="32.25" customHeight="1" x14ac:dyDescent="0.25">
      <c r="A36" s="194"/>
      <c r="B36" s="10" t="s">
        <v>37</v>
      </c>
      <c r="C36" s="70">
        <v>180</v>
      </c>
      <c r="D36" s="45">
        <v>2.85</v>
      </c>
      <c r="E36" s="45">
        <v>2.41</v>
      </c>
      <c r="F36" s="45">
        <v>14.36</v>
      </c>
      <c r="G36" s="45">
        <v>102</v>
      </c>
      <c r="H36" s="32" t="s">
        <v>38</v>
      </c>
      <c r="I36" s="86"/>
      <c r="J36" s="39"/>
    </row>
    <row r="37" spans="1:10" s="11" customFormat="1" ht="24" customHeight="1" x14ac:dyDescent="0.25">
      <c r="A37" s="194"/>
      <c r="B37" s="8" t="s">
        <v>39</v>
      </c>
      <c r="C37" s="45">
        <v>60</v>
      </c>
      <c r="D37" s="5">
        <v>6.68</v>
      </c>
      <c r="E37" s="5">
        <v>8.4499999999999993</v>
      </c>
      <c r="F37" s="5">
        <v>19.39</v>
      </c>
      <c r="G37" s="6">
        <v>180</v>
      </c>
      <c r="H37" s="54" t="s">
        <v>40</v>
      </c>
      <c r="I37" s="86"/>
      <c r="J37" s="39"/>
    </row>
    <row r="38" spans="1:10" s="11" customFormat="1" ht="32.25" customHeight="1" x14ac:dyDescent="0.25">
      <c r="A38" s="194"/>
      <c r="B38" s="15" t="s">
        <v>21</v>
      </c>
      <c r="C38" s="7">
        <f>C35+C36+C37</f>
        <v>395</v>
      </c>
      <c r="D38" s="34">
        <f>D35+D36+D37</f>
        <v>11.93</v>
      </c>
      <c r="E38" s="34">
        <f>E35+E36+E37</f>
        <v>14.68</v>
      </c>
      <c r="F38" s="34">
        <f>F35+F36+F37</f>
        <v>54.79</v>
      </c>
      <c r="G38" s="34">
        <f>G35+G36+G37</f>
        <v>490</v>
      </c>
      <c r="H38" s="54"/>
      <c r="I38" s="86">
        <f>G38*100/G56</f>
        <v>27.500743642557683</v>
      </c>
      <c r="J38" s="39"/>
    </row>
    <row r="39" spans="1:10" s="11" customFormat="1" ht="27.75" customHeight="1" x14ac:dyDescent="0.25">
      <c r="A39" s="189" t="s">
        <v>148</v>
      </c>
      <c r="B39" s="12" t="s">
        <v>151</v>
      </c>
      <c r="C39" s="4">
        <v>180</v>
      </c>
      <c r="D39" s="46">
        <v>5.22</v>
      </c>
      <c r="E39" s="46">
        <v>4.5</v>
      </c>
      <c r="F39" s="46">
        <v>7.2</v>
      </c>
      <c r="G39" s="46">
        <v>90</v>
      </c>
      <c r="H39" s="32" t="s">
        <v>152</v>
      </c>
      <c r="I39" s="86"/>
      <c r="J39" s="39"/>
    </row>
    <row r="40" spans="1:10" s="11" customFormat="1" ht="32.25" customHeight="1" x14ac:dyDescent="0.25">
      <c r="A40" s="191"/>
      <c r="B40" s="15" t="s">
        <v>150</v>
      </c>
      <c r="C40" s="7">
        <v>180</v>
      </c>
      <c r="D40" s="17">
        <v>5.22</v>
      </c>
      <c r="E40" s="17">
        <v>4.5</v>
      </c>
      <c r="F40" s="17">
        <v>7.2</v>
      </c>
      <c r="G40" s="17">
        <v>90</v>
      </c>
      <c r="H40" s="32"/>
      <c r="I40" s="86">
        <f>G40*100/G56</f>
        <v>5.0511569955718194</v>
      </c>
      <c r="J40" s="39"/>
    </row>
    <row r="41" spans="1:10" s="11" customFormat="1" ht="39.75" customHeight="1" x14ac:dyDescent="0.25">
      <c r="A41" s="194" t="s">
        <v>14</v>
      </c>
      <c r="B41" s="12" t="s">
        <v>79</v>
      </c>
      <c r="C41" s="45">
        <v>180</v>
      </c>
      <c r="D41" s="41">
        <v>3.95</v>
      </c>
      <c r="E41" s="41">
        <v>3.79</v>
      </c>
      <c r="F41" s="41">
        <v>11.75</v>
      </c>
      <c r="G41" s="41">
        <v>97.02</v>
      </c>
      <c r="H41" s="32" t="s">
        <v>80</v>
      </c>
      <c r="I41" s="86"/>
      <c r="J41" s="39"/>
    </row>
    <row r="42" spans="1:10" s="11" customFormat="1" ht="32.25" customHeight="1" x14ac:dyDescent="0.25">
      <c r="A42" s="194"/>
      <c r="B42" s="33" t="s">
        <v>102</v>
      </c>
      <c r="C42" s="25">
        <v>80</v>
      </c>
      <c r="D42" s="125">
        <v>15.64</v>
      </c>
      <c r="E42" s="125">
        <v>3.89</v>
      </c>
      <c r="F42" s="125">
        <v>13.46</v>
      </c>
      <c r="G42" s="125">
        <v>161</v>
      </c>
      <c r="H42" s="126" t="s">
        <v>103</v>
      </c>
      <c r="I42" s="88"/>
      <c r="J42" s="40"/>
    </row>
    <row r="43" spans="1:10" s="11" customFormat="1" ht="32.25" customHeight="1" x14ac:dyDescent="0.25">
      <c r="A43" s="194"/>
      <c r="B43" s="8" t="s">
        <v>26</v>
      </c>
      <c r="C43" s="4">
        <v>30</v>
      </c>
      <c r="D43" s="134">
        <v>0.42</v>
      </c>
      <c r="E43" s="134">
        <v>1.5</v>
      </c>
      <c r="F43" s="134">
        <v>1.76</v>
      </c>
      <c r="G43" s="134">
        <v>22.23</v>
      </c>
      <c r="H43" s="32" t="s">
        <v>157</v>
      </c>
      <c r="I43" s="88"/>
    </row>
    <row r="44" spans="1:10" s="11" customFormat="1" ht="32.25" customHeight="1" x14ac:dyDescent="0.25">
      <c r="A44" s="194"/>
      <c r="B44" s="22" t="s">
        <v>81</v>
      </c>
      <c r="C44" s="128">
        <v>150</v>
      </c>
      <c r="D44" s="131">
        <v>30.7</v>
      </c>
      <c r="E44" s="131">
        <v>4.8</v>
      </c>
      <c r="F44" s="131">
        <v>20.43</v>
      </c>
      <c r="G44" s="131">
        <v>137.25</v>
      </c>
      <c r="H44" s="129" t="s">
        <v>87</v>
      </c>
      <c r="I44" s="86"/>
    </row>
    <row r="45" spans="1:10" s="11" customFormat="1" ht="24" customHeight="1" x14ac:dyDescent="0.25">
      <c r="A45" s="194"/>
      <c r="B45" s="12" t="s">
        <v>59</v>
      </c>
      <c r="C45" s="45">
        <v>180</v>
      </c>
      <c r="D45" s="41">
        <v>0.4</v>
      </c>
      <c r="E45" s="130">
        <v>1.7999999999999999E-2</v>
      </c>
      <c r="F45" s="130">
        <v>25</v>
      </c>
      <c r="G45" s="130">
        <v>101.7</v>
      </c>
      <c r="H45" s="32" t="s">
        <v>60</v>
      </c>
      <c r="I45" s="86"/>
    </row>
    <row r="46" spans="1:10" s="11" customFormat="1" ht="24" customHeight="1" x14ac:dyDescent="0.25">
      <c r="A46" s="194"/>
      <c r="B46" s="12" t="s">
        <v>17</v>
      </c>
      <c r="C46" s="45">
        <v>20</v>
      </c>
      <c r="D46" s="45">
        <v>2</v>
      </c>
      <c r="E46" s="5">
        <v>0.57999999999999996</v>
      </c>
      <c r="F46" s="5">
        <v>14.52</v>
      </c>
      <c r="G46" s="5">
        <v>67.739999999999995</v>
      </c>
      <c r="H46" s="57"/>
      <c r="I46" s="86"/>
    </row>
    <row r="47" spans="1:10" s="11" customFormat="1" ht="24" customHeight="1" x14ac:dyDescent="0.25">
      <c r="A47" s="194"/>
      <c r="B47" s="8" t="s">
        <v>18</v>
      </c>
      <c r="C47" s="100">
        <v>40</v>
      </c>
      <c r="D47" s="45">
        <v>2.92</v>
      </c>
      <c r="E47" s="5">
        <v>0.68</v>
      </c>
      <c r="F47" s="5">
        <v>17.68</v>
      </c>
      <c r="G47" s="5">
        <v>93.96</v>
      </c>
      <c r="H47" s="57"/>
      <c r="I47" s="86"/>
    </row>
    <row r="48" spans="1:10" s="11" customFormat="1" ht="32.25" customHeight="1" x14ac:dyDescent="0.25">
      <c r="A48" s="194"/>
      <c r="B48" s="13" t="s">
        <v>29</v>
      </c>
      <c r="C48" s="7">
        <f>C41+C42+C43+C44+C45+C46+C47</f>
        <v>680</v>
      </c>
      <c r="D48" s="34">
        <f>D41+D42+D43+D44+D46+D45+D47</f>
        <v>56.03</v>
      </c>
      <c r="E48" s="34">
        <f t="shared" ref="E48:G48" si="2">E41+E42+E43+E44+E46+E45+E47</f>
        <v>15.258000000000001</v>
      </c>
      <c r="F48" s="34">
        <f t="shared" si="2"/>
        <v>104.6</v>
      </c>
      <c r="G48" s="34">
        <f t="shared" si="2"/>
        <v>680.90000000000009</v>
      </c>
      <c r="H48" s="57"/>
      <c r="I48" s="86">
        <f>G48*100/G56</f>
        <v>38.214808869831693</v>
      </c>
    </row>
    <row r="49" spans="1:9" s="11" customFormat="1" ht="32.25" customHeight="1" x14ac:dyDescent="0.25">
      <c r="A49" s="189" t="s">
        <v>113</v>
      </c>
      <c r="B49" s="8" t="s">
        <v>42</v>
      </c>
      <c r="C49" s="4">
        <v>100</v>
      </c>
      <c r="D49" s="45">
        <v>17.54</v>
      </c>
      <c r="E49" s="5">
        <v>12.05</v>
      </c>
      <c r="F49" s="5">
        <v>17.149999999999999</v>
      </c>
      <c r="G49" s="5">
        <v>247</v>
      </c>
      <c r="H49" s="32" t="s">
        <v>43</v>
      </c>
      <c r="I49" s="86"/>
    </row>
    <row r="50" spans="1:9" s="11" customFormat="1" ht="32.25" customHeight="1" x14ac:dyDescent="0.25">
      <c r="A50" s="190"/>
      <c r="B50" s="12" t="s">
        <v>119</v>
      </c>
      <c r="C50" s="4">
        <v>180</v>
      </c>
      <c r="D50" s="5">
        <v>0.06</v>
      </c>
      <c r="E50" s="5">
        <v>0.02</v>
      </c>
      <c r="F50" s="5">
        <v>9.99</v>
      </c>
      <c r="G50" s="5">
        <v>40</v>
      </c>
      <c r="H50" s="32" t="s">
        <v>120</v>
      </c>
      <c r="I50" s="86"/>
    </row>
    <row r="51" spans="1:9" s="11" customFormat="1" ht="32.25" customHeight="1" x14ac:dyDescent="0.25">
      <c r="A51" s="190"/>
      <c r="B51" s="8" t="s">
        <v>104</v>
      </c>
      <c r="C51" s="4">
        <v>50</v>
      </c>
      <c r="D51" s="5">
        <v>3.26</v>
      </c>
      <c r="E51" s="5">
        <v>5.62</v>
      </c>
      <c r="F51" s="5">
        <v>31</v>
      </c>
      <c r="G51" s="5">
        <v>188</v>
      </c>
      <c r="H51" s="54" t="s">
        <v>105</v>
      </c>
      <c r="I51" s="86"/>
    </row>
    <row r="52" spans="1:9" s="11" customFormat="1" ht="24" customHeight="1" x14ac:dyDescent="0.25">
      <c r="A52" s="191"/>
      <c r="B52" s="15" t="s">
        <v>33</v>
      </c>
      <c r="C52" s="7">
        <f>C49+C50+C51</f>
        <v>330</v>
      </c>
      <c r="D52" s="14">
        <f>D49+D50+D51</f>
        <v>20.86</v>
      </c>
      <c r="E52" s="14">
        <f t="shared" ref="E52:G52" si="3">E49+E50+E51</f>
        <v>17.690000000000001</v>
      </c>
      <c r="F52" s="14">
        <f t="shared" si="3"/>
        <v>58.14</v>
      </c>
      <c r="G52" s="14">
        <f t="shared" si="3"/>
        <v>475</v>
      </c>
      <c r="H52" s="58"/>
      <c r="I52" s="86">
        <f>G52*100/G56</f>
        <v>26.658884143295712</v>
      </c>
    </row>
    <row r="53" spans="1:9" s="11" customFormat="1" ht="32.25" customHeight="1" x14ac:dyDescent="0.25">
      <c r="A53" s="179" t="s">
        <v>114</v>
      </c>
      <c r="B53" s="12" t="s">
        <v>31</v>
      </c>
      <c r="C53" s="4">
        <v>180</v>
      </c>
      <c r="D53" s="5">
        <v>5.48</v>
      </c>
      <c r="E53" s="5">
        <v>4.88</v>
      </c>
      <c r="F53" s="5">
        <v>9.07</v>
      </c>
      <c r="G53" s="5">
        <v>102</v>
      </c>
      <c r="H53" s="32" t="s">
        <v>32</v>
      </c>
      <c r="I53" s="86"/>
    </row>
    <row r="54" spans="1:9" s="11" customFormat="1" ht="24" customHeight="1" x14ac:dyDescent="0.25">
      <c r="A54" s="180"/>
      <c r="B54" s="66" t="s">
        <v>17</v>
      </c>
      <c r="C54" s="67">
        <v>10</v>
      </c>
      <c r="D54" s="67">
        <v>1</v>
      </c>
      <c r="E54" s="68">
        <v>0.28999999999999998</v>
      </c>
      <c r="F54" s="68">
        <v>7.26</v>
      </c>
      <c r="G54" s="68">
        <v>33.869999999999997</v>
      </c>
      <c r="H54" s="32"/>
      <c r="I54" s="86"/>
    </row>
    <row r="55" spans="1:9" s="11" customFormat="1" ht="24" customHeight="1" x14ac:dyDescent="0.25">
      <c r="A55" s="181"/>
      <c r="B55" s="13" t="s">
        <v>115</v>
      </c>
      <c r="C55" s="20">
        <f>C53+C54</f>
        <v>190</v>
      </c>
      <c r="D55" s="17">
        <f>D53+D54</f>
        <v>6.48</v>
      </c>
      <c r="E55" s="17">
        <f>E53+E54</f>
        <v>5.17</v>
      </c>
      <c r="F55" s="17">
        <f>F53+F54</f>
        <v>16.329999999999998</v>
      </c>
      <c r="G55" s="17">
        <f>G53+G54</f>
        <v>135.87</v>
      </c>
      <c r="H55" s="59"/>
      <c r="I55" s="86">
        <f>G55*100/G56</f>
        <v>7.6255633443149229</v>
      </c>
    </row>
    <row r="56" spans="1:9" s="11" customFormat="1" ht="24" customHeight="1" x14ac:dyDescent="0.25">
      <c r="A56" s="177" t="s">
        <v>34</v>
      </c>
      <c r="B56" s="178"/>
      <c r="C56" s="121">
        <f>C38+C48+C52+C55</f>
        <v>1595</v>
      </c>
      <c r="D56" s="120">
        <f>D38+D48+D52+D55</f>
        <v>95.300000000000011</v>
      </c>
      <c r="E56" s="120">
        <f>E38+E48+E52+E55</f>
        <v>52.798000000000002</v>
      </c>
      <c r="F56" s="120">
        <f>F38+F48+F52+F55</f>
        <v>233.85999999999996</v>
      </c>
      <c r="G56" s="120">
        <f>G38+G48+G52+G55</f>
        <v>1781.77</v>
      </c>
      <c r="H56" s="57"/>
      <c r="I56" s="86"/>
    </row>
    <row r="58" spans="1:9" ht="20.25" x14ac:dyDescent="0.3">
      <c r="A58" s="185" t="s">
        <v>49</v>
      </c>
      <c r="B58" s="185"/>
      <c r="C58" s="185"/>
      <c r="D58" s="3"/>
      <c r="E58" s="3"/>
      <c r="F58" s="3"/>
      <c r="G58" s="3"/>
      <c r="H58" s="53"/>
    </row>
    <row r="59" spans="1:9" s="16" customFormat="1" ht="21" customHeight="1" x14ac:dyDescent="0.25">
      <c r="A59" s="170" t="s">
        <v>2</v>
      </c>
      <c r="B59" s="170" t="s">
        <v>3</v>
      </c>
      <c r="C59" s="170" t="s">
        <v>4</v>
      </c>
      <c r="D59" s="174" t="s">
        <v>5</v>
      </c>
      <c r="E59" s="175"/>
      <c r="F59" s="176"/>
      <c r="G59" s="182" t="s">
        <v>6</v>
      </c>
      <c r="H59" s="184" t="s">
        <v>7</v>
      </c>
      <c r="I59" s="85"/>
    </row>
    <row r="60" spans="1:9" s="16" customFormat="1" ht="21" customHeight="1" x14ac:dyDescent="0.25">
      <c r="A60" s="171"/>
      <c r="B60" s="171"/>
      <c r="C60" s="171"/>
      <c r="D60" s="118" t="s">
        <v>8</v>
      </c>
      <c r="E60" s="118" t="s">
        <v>9</v>
      </c>
      <c r="F60" s="118" t="s">
        <v>10</v>
      </c>
      <c r="G60" s="183"/>
      <c r="H60" s="184"/>
      <c r="I60" s="85"/>
    </row>
    <row r="61" spans="1:9" s="11" customFormat="1" ht="32.25" customHeight="1" x14ac:dyDescent="0.25">
      <c r="A61" s="194" t="s">
        <v>11</v>
      </c>
      <c r="B61" s="8" t="s">
        <v>50</v>
      </c>
      <c r="C61" s="4">
        <v>85</v>
      </c>
      <c r="D61" s="45">
        <v>7.52</v>
      </c>
      <c r="E61" s="45">
        <v>13.46</v>
      </c>
      <c r="F61" s="45">
        <v>1.51</v>
      </c>
      <c r="G61" s="45">
        <v>157</v>
      </c>
      <c r="H61" s="32" t="s">
        <v>51</v>
      </c>
      <c r="I61" s="86"/>
    </row>
    <row r="62" spans="1:9" s="11" customFormat="1" ht="32.25" customHeight="1" x14ac:dyDescent="0.25">
      <c r="A62" s="194"/>
      <c r="B62" s="8" t="s">
        <v>139</v>
      </c>
      <c r="C62" s="45">
        <v>60</v>
      </c>
      <c r="D62" s="5">
        <v>3.26</v>
      </c>
      <c r="E62" s="5">
        <v>4.03</v>
      </c>
      <c r="F62" s="5">
        <v>29.14</v>
      </c>
      <c r="G62" s="6">
        <v>166</v>
      </c>
      <c r="H62" s="54" t="s">
        <v>140</v>
      </c>
      <c r="I62" s="86"/>
    </row>
    <row r="63" spans="1:9" s="11" customFormat="1" ht="32.25" customHeight="1" x14ac:dyDescent="0.25">
      <c r="A63" s="194"/>
      <c r="B63" s="10" t="s">
        <v>37</v>
      </c>
      <c r="C63" s="70">
        <v>180</v>
      </c>
      <c r="D63" s="45">
        <v>2.85</v>
      </c>
      <c r="E63" s="45">
        <v>2.41</v>
      </c>
      <c r="F63" s="45">
        <v>14.36</v>
      </c>
      <c r="G63" s="45">
        <v>91</v>
      </c>
      <c r="H63" s="32" t="s">
        <v>38</v>
      </c>
      <c r="I63" s="86"/>
    </row>
    <row r="64" spans="1:9" s="11" customFormat="1" ht="24" customHeight="1" x14ac:dyDescent="0.25">
      <c r="A64" s="194"/>
      <c r="B64" s="15" t="s">
        <v>21</v>
      </c>
      <c r="C64" s="7">
        <f>C61+C62+C63</f>
        <v>325</v>
      </c>
      <c r="D64" s="117">
        <f>D61+D62+D63</f>
        <v>13.629999999999999</v>
      </c>
      <c r="E64" s="117">
        <f>E61+E62+E63</f>
        <v>19.900000000000002</v>
      </c>
      <c r="F64" s="117">
        <f>F61+F62+F63</f>
        <v>45.010000000000005</v>
      </c>
      <c r="G64" s="117">
        <f>G61+G62+G63</f>
        <v>414</v>
      </c>
      <c r="H64" s="118"/>
      <c r="I64" s="86">
        <f>G64*100/G83</f>
        <v>23.875707908972426</v>
      </c>
    </row>
    <row r="65" spans="1:17" s="11" customFormat="1" ht="32.25" customHeight="1" x14ac:dyDescent="0.25">
      <c r="A65" s="189" t="s">
        <v>148</v>
      </c>
      <c r="B65" s="12" t="s">
        <v>149</v>
      </c>
      <c r="C65" s="45">
        <v>75</v>
      </c>
      <c r="D65" s="46">
        <v>0.3</v>
      </c>
      <c r="E65" s="46">
        <v>0.3</v>
      </c>
      <c r="F65" s="46">
        <v>0.74</v>
      </c>
      <c r="G65" s="46">
        <v>35.299999999999997</v>
      </c>
      <c r="H65" s="32"/>
      <c r="I65" s="86"/>
    </row>
    <row r="66" spans="1:17" s="11" customFormat="1" ht="24" customHeight="1" x14ac:dyDescent="0.25">
      <c r="A66" s="191"/>
      <c r="B66" s="15" t="s">
        <v>150</v>
      </c>
      <c r="C66" s="51">
        <f>C65</f>
        <v>75</v>
      </c>
      <c r="D66" s="17">
        <f>D65</f>
        <v>0.3</v>
      </c>
      <c r="E66" s="17">
        <f>E65</f>
        <v>0.3</v>
      </c>
      <c r="F66" s="17">
        <f>F65</f>
        <v>0.74</v>
      </c>
      <c r="G66" s="17">
        <f>G65</f>
        <v>35.299999999999997</v>
      </c>
      <c r="H66" s="32"/>
      <c r="I66" s="86">
        <f>G66*100/G83</f>
        <v>2.0357789593882281</v>
      </c>
    </row>
    <row r="67" spans="1:17" s="11" customFormat="1" ht="32.25" customHeight="1" x14ac:dyDescent="0.25">
      <c r="A67" s="194" t="s">
        <v>14</v>
      </c>
      <c r="B67" s="12" t="s">
        <v>53</v>
      </c>
      <c r="C67" s="45" t="s">
        <v>112</v>
      </c>
      <c r="D67" s="41">
        <v>1.68</v>
      </c>
      <c r="E67" s="41">
        <v>2.69</v>
      </c>
      <c r="F67" s="41">
        <v>9.7100000000000009</v>
      </c>
      <c r="G67" s="41">
        <v>94.1</v>
      </c>
      <c r="H67" s="32" t="s">
        <v>54</v>
      </c>
      <c r="I67" s="86"/>
    </row>
    <row r="68" spans="1:17" s="11" customFormat="1" ht="32.25" customHeight="1" x14ac:dyDescent="0.25">
      <c r="A68" s="194"/>
      <c r="B68" s="65" t="s">
        <v>182</v>
      </c>
      <c r="C68" s="25">
        <v>220</v>
      </c>
      <c r="D68" s="119">
        <v>27.53</v>
      </c>
      <c r="E68" s="119">
        <v>7.47</v>
      </c>
      <c r="F68" s="119">
        <v>21.95</v>
      </c>
      <c r="G68" s="119">
        <v>265</v>
      </c>
      <c r="H68" s="32" t="s">
        <v>183</v>
      </c>
      <c r="I68" s="86"/>
    </row>
    <row r="69" spans="1:17" s="11" customFormat="1" ht="38.25" customHeight="1" x14ac:dyDescent="0.25">
      <c r="A69" s="194"/>
      <c r="B69" s="92" t="s">
        <v>197</v>
      </c>
      <c r="C69" s="23">
        <v>40</v>
      </c>
      <c r="D69" s="25">
        <v>1.92</v>
      </c>
      <c r="E69" s="25"/>
      <c r="F69" s="25">
        <v>7.6</v>
      </c>
      <c r="G69" s="25">
        <v>39.6</v>
      </c>
      <c r="H69" s="56"/>
      <c r="I69" s="86"/>
    </row>
    <row r="70" spans="1:17" s="11" customFormat="1" ht="32.25" customHeight="1" x14ac:dyDescent="0.25">
      <c r="A70" s="194"/>
      <c r="B70" s="12" t="s">
        <v>154</v>
      </c>
      <c r="C70" s="45">
        <v>180</v>
      </c>
      <c r="D70" s="45">
        <v>0.22</v>
      </c>
      <c r="E70" s="5">
        <v>0.1</v>
      </c>
      <c r="F70" s="5">
        <v>24.77</v>
      </c>
      <c r="G70" s="5">
        <v>100.8</v>
      </c>
      <c r="H70" s="32" t="s">
        <v>155</v>
      </c>
      <c r="I70" s="86"/>
    </row>
    <row r="71" spans="1:17" s="11" customFormat="1" ht="32.25" customHeight="1" x14ac:dyDescent="0.25">
      <c r="A71" s="194"/>
      <c r="B71" s="12" t="s">
        <v>17</v>
      </c>
      <c r="C71" s="45">
        <v>20</v>
      </c>
      <c r="D71" s="45">
        <v>2</v>
      </c>
      <c r="E71" s="5">
        <v>0.57999999999999996</v>
      </c>
      <c r="F71" s="5">
        <v>14.52</v>
      </c>
      <c r="G71" s="5">
        <v>67.739999999999995</v>
      </c>
      <c r="H71" s="57"/>
      <c r="I71" s="86"/>
    </row>
    <row r="72" spans="1:17" s="11" customFormat="1" ht="24" customHeight="1" x14ac:dyDescent="0.25">
      <c r="A72" s="194"/>
      <c r="B72" s="8" t="s">
        <v>18</v>
      </c>
      <c r="C72" s="67">
        <v>30</v>
      </c>
      <c r="D72" s="67">
        <v>2.19</v>
      </c>
      <c r="E72" s="68">
        <v>0.51</v>
      </c>
      <c r="F72" s="68">
        <v>13.26</v>
      </c>
      <c r="G72" s="68">
        <v>70.47</v>
      </c>
      <c r="H72" s="57"/>
      <c r="I72" s="86"/>
    </row>
    <row r="73" spans="1:17" s="11" customFormat="1" ht="24" customHeight="1" x14ac:dyDescent="0.25">
      <c r="A73" s="194"/>
      <c r="B73" s="13" t="s">
        <v>29</v>
      </c>
      <c r="C73" s="7">
        <v>710</v>
      </c>
      <c r="D73" s="34">
        <f>D67+D68+D69+D70+D71+D72</f>
        <v>35.54</v>
      </c>
      <c r="E73" s="34">
        <f t="shared" ref="E73:G73" si="4">E67+E68+E69+E70+E71+E72</f>
        <v>11.35</v>
      </c>
      <c r="F73" s="34">
        <f t="shared" si="4"/>
        <v>91.81</v>
      </c>
      <c r="G73" s="34">
        <f t="shared" si="4"/>
        <v>637.71</v>
      </c>
      <c r="H73" s="57"/>
      <c r="I73" s="86">
        <f>G73*100/G83</f>
        <v>36.77724079862513</v>
      </c>
    </row>
    <row r="74" spans="1:17" s="11" customFormat="1" ht="24" customHeight="1" x14ac:dyDescent="0.25">
      <c r="A74" s="187" t="s">
        <v>113</v>
      </c>
      <c r="B74" s="8" t="s">
        <v>144</v>
      </c>
      <c r="C74" s="4">
        <v>80</v>
      </c>
      <c r="D74" s="45">
        <v>11.16</v>
      </c>
      <c r="E74" s="5">
        <v>3.9</v>
      </c>
      <c r="F74" s="5">
        <v>9.0399999999999991</v>
      </c>
      <c r="G74" s="5">
        <v>196</v>
      </c>
      <c r="H74" s="32" t="s">
        <v>145</v>
      </c>
      <c r="I74" s="86"/>
    </row>
    <row r="75" spans="1:17" s="11" customFormat="1" ht="33" customHeight="1" x14ac:dyDescent="0.25">
      <c r="A75" s="187"/>
      <c r="B75" s="8" t="s">
        <v>146</v>
      </c>
      <c r="C75" s="4">
        <v>130</v>
      </c>
      <c r="D75" s="45">
        <v>3</v>
      </c>
      <c r="E75" s="5">
        <v>4.3</v>
      </c>
      <c r="F75" s="5">
        <v>27.13</v>
      </c>
      <c r="G75" s="5">
        <v>189.25</v>
      </c>
      <c r="H75" s="32" t="s">
        <v>147</v>
      </c>
      <c r="I75" s="86"/>
      <c r="K75" s="24"/>
      <c r="L75" s="24"/>
      <c r="M75" s="30"/>
      <c r="N75" s="30"/>
      <c r="O75" s="30"/>
    </row>
    <row r="76" spans="1:17" s="11" customFormat="1" ht="33" customHeight="1" x14ac:dyDescent="0.25">
      <c r="A76" s="187"/>
      <c r="B76" s="8" t="s">
        <v>44</v>
      </c>
      <c r="C76" s="4">
        <v>180</v>
      </c>
      <c r="D76" s="5">
        <v>3.67</v>
      </c>
      <c r="E76" s="5">
        <v>3.19</v>
      </c>
      <c r="F76" s="5">
        <v>15.82</v>
      </c>
      <c r="G76" s="5">
        <v>107</v>
      </c>
      <c r="H76" s="32" t="s">
        <v>45</v>
      </c>
      <c r="I76" s="86"/>
    </row>
    <row r="77" spans="1:17" s="11" customFormat="1" ht="32.25" customHeight="1" x14ac:dyDescent="0.25">
      <c r="A77" s="187"/>
      <c r="B77" s="69" t="s">
        <v>17</v>
      </c>
      <c r="C77" s="67">
        <v>10</v>
      </c>
      <c r="D77" s="67">
        <v>1</v>
      </c>
      <c r="E77" s="68">
        <v>0.28999999999999998</v>
      </c>
      <c r="F77" s="68">
        <v>7.26</v>
      </c>
      <c r="G77" s="68">
        <v>33.869999999999997</v>
      </c>
      <c r="H77" s="32"/>
      <c r="I77" s="86"/>
      <c r="L77" s="28"/>
      <c r="M77" s="26"/>
      <c r="N77" s="24"/>
      <c r="O77" s="30"/>
      <c r="P77" s="30"/>
      <c r="Q77" s="30"/>
    </row>
    <row r="78" spans="1:17" s="11" customFormat="1" ht="24" customHeight="1" x14ac:dyDescent="0.25">
      <c r="A78" s="187"/>
      <c r="B78" s="8" t="s">
        <v>18</v>
      </c>
      <c r="C78" s="100">
        <v>20</v>
      </c>
      <c r="D78" s="45">
        <v>1.46</v>
      </c>
      <c r="E78" s="5">
        <v>0.34</v>
      </c>
      <c r="F78" s="5">
        <v>8.84</v>
      </c>
      <c r="G78" s="5">
        <v>46.98</v>
      </c>
      <c r="H78" s="32"/>
      <c r="I78" s="86"/>
    </row>
    <row r="79" spans="1:17" s="11" customFormat="1" ht="24" customHeight="1" x14ac:dyDescent="0.25">
      <c r="A79" s="188"/>
      <c r="B79" s="15" t="s">
        <v>33</v>
      </c>
      <c r="C79" s="7">
        <f>C74+C76+C77+C75+C78</f>
        <v>420</v>
      </c>
      <c r="D79" s="18">
        <f>D74+D76+D77+D75+D78</f>
        <v>20.29</v>
      </c>
      <c r="E79" s="18">
        <f t="shared" ref="E79:G79" si="5">E74+E76+E77+E75+E78</f>
        <v>12.02</v>
      </c>
      <c r="F79" s="18">
        <f t="shared" si="5"/>
        <v>68.09</v>
      </c>
      <c r="G79" s="18">
        <f t="shared" si="5"/>
        <v>573.1</v>
      </c>
      <c r="H79" s="60"/>
      <c r="I79" s="86">
        <f>G79*100/G83</f>
        <v>33.051130924232119</v>
      </c>
    </row>
    <row r="80" spans="1:17" s="11" customFormat="1" ht="24" customHeight="1" x14ac:dyDescent="0.25">
      <c r="A80" s="179" t="s">
        <v>114</v>
      </c>
      <c r="B80" s="12" t="s">
        <v>119</v>
      </c>
      <c r="C80" s="4">
        <v>180</v>
      </c>
      <c r="D80" s="5">
        <v>0.06</v>
      </c>
      <c r="E80" s="5">
        <v>0.02</v>
      </c>
      <c r="F80" s="5">
        <v>9.99</v>
      </c>
      <c r="G80" s="5">
        <v>40</v>
      </c>
      <c r="H80" s="32" t="s">
        <v>120</v>
      </c>
      <c r="I80" s="86"/>
    </row>
    <row r="81" spans="1:9" s="11" customFormat="1" ht="32.25" customHeight="1" x14ac:dyDescent="0.25">
      <c r="A81" s="180"/>
      <c r="B81" s="66" t="s">
        <v>17</v>
      </c>
      <c r="C81" s="67">
        <v>10</v>
      </c>
      <c r="D81" s="67">
        <v>1</v>
      </c>
      <c r="E81" s="68">
        <v>0.28999999999999998</v>
      </c>
      <c r="F81" s="68">
        <v>7.26</v>
      </c>
      <c r="G81" s="68">
        <v>33.869999999999997</v>
      </c>
      <c r="H81" s="32"/>
      <c r="I81" s="86"/>
    </row>
    <row r="82" spans="1:9" s="11" customFormat="1" ht="24" customHeight="1" x14ac:dyDescent="0.25">
      <c r="A82" s="181"/>
      <c r="B82" s="13" t="s">
        <v>115</v>
      </c>
      <c r="C82" s="20">
        <f>C80+C81</f>
        <v>190</v>
      </c>
      <c r="D82" s="17">
        <f>D80+D81</f>
        <v>1.06</v>
      </c>
      <c r="E82" s="17">
        <f>E80+E81</f>
        <v>0.31</v>
      </c>
      <c r="F82" s="17">
        <f>F80+F81</f>
        <v>17.25</v>
      </c>
      <c r="G82" s="17">
        <f>G80+G81</f>
        <v>73.87</v>
      </c>
      <c r="H82" s="59"/>
      <c r="I82" s="86">
        <f>G82*100/G83</f>
        <v>4.2601414087821086</v>
      </c>
    </row>
    <row r="83" spans="1:9" s="11" customFormat="1" ht="24" customHeight="1" x14ac:dyDescent="0.25">
      <c r="A83" s="177" t="s">
        <v>34</v>
      </c>
      <c r="B83" s="178"/>
      <c r="C83" s="35">
        <f>C64+C73+C79+C82+C66</f>
        <v>1720</v>
      </c>
      <c r="D83" s="35">
        <f>D64+D73+D79+D82+D66</f>
        <v>70.820000000000007</v>
      </c>
      <c r="E83" s="35">
        <f>E64+E73+E79+E82+E66</f>
        <v>43.879999999999995</v>
      </c>
      <c r="F83" s="35">
        <f>F64+F73+F79+F82+F66</f>
        <v>222.9</v>
      </c>
      <c r="G83" s="35">
        <f>G64+G73+G79+G82+G66</f>
        <v>1733.9799999999998</v>
      </c>
      <c r="H83" s="57"/>
      <c r="I83" s="86"/>
    </row>
    <row r="84" spans="1:9" s="11" customFormat="1" ht="24" customHeight="1" x14ac:dyDescent="0.25">
      <c r="H84" s="61"/>
      <c r="I84" s="86"/>
    </row>
    <row r="85" spans="1:9" s="11" customFormat="1" ht="20.25" x14ac:dyDescent="0.25">
      <c r="A85" s="198" t="s">
        <v>63</v>
      </c>
      <c r="B85" s="198"/>
      <c r="C85" s="2"/>
      <c r="D85" s="1"/>
      <c r="E85" s="1"/>
      <c r="F85" s="1"/>
      <c r="G85" s="1"/>
      <c r="H85" s="52"/>
      <c r="I85" s="86"/>
    </row>
    <row r="86" spans="1:9" s="11" customFormat="1" x14ac:dyDescent="0.25">
      <c r="A86" s="170" t="s">
        <v>2</v>
      </c>
      <c r="B86" s="170" t="s">
        <v>3</v>
      </c>
      <c r="C86" s="172" t="s">
        <v>4</v>
      </c>
      <c r="D86" s="174" t="s">
        <v>5</v>
      </c>
      <c r="E86" s="175"/>
      <c r="F86" s="176"/>
      <c r="G86" s="182" t="s">
        <v>6</v>
      </c>
      <c r="H86" s="184" t="s">
        <v>7</v>
      </c>
      <c r="I86" s="89"/>
    </row>
    <row r="87" spans="1:9" s="42" customFormat="1" ht="15.75" customHeight="1" x14ac:dyDescent="0.25">
      <c r="A87" s="171"/>
      <c r="B87" s="171"/>
      <c r="C87" s="173"/>
      <c r="D87" s="118" t="s">
        <v>8</v>
      </c>
      <c r="E87" s="118" t="s">
        <v>9</v>
      </c>
      <c r="F87" s="118" t="s">
        <v>10</v>
      </c>
      <c r="G87" s="183"/>
      <c r="H87" s="184"/>
      <c r="I87" s="89"/>
    </row>
    <row r="88" spans="1:9" s="42" customFormat="1" ht="25.5" customHeight="1" x14ac:dyDescent="0.25">
      <c r="A88" s="194" t="s">
        <v>11</v>
      </c>
      <c r="B88" s="8" t="s">
        <v>143</v>
      </c>
      <c r="C88" s="4">
        <v>150</v>
      </c>
      <c r="D88" s="45">
        <v>4.3099999999999996</v>
      </c>
      <c r="E88" s="45">
        <v>3.91</v>
      </c>
      <c r="F88" s="45">
        <v>14.13</v>
      </c>
      <c r="G88" s="45">
        <v>189</v>
      </c>
      <c r="H88" s="126" t="s">
        <v>69</v>
      </c>
      <c r="I88" s="86"/>
    </row>
    <row r="89" spans="1:9" s="11" customFormat="1" ht="32.25" customHeight="1" x14ac:dyDescent="0.25">
      <c r="A89" s="194"/>
      <c r="B89" s="8" t="s">
        <v>100</v>
      </c>
      <c r="C89" s="4">
        <v>30</v>
      </c>
      <c r="D89" s="5">
        <v>0.57999999999999996</v>
      </c>
      <c r="E89" s="5">
        <v>1.36</v>
      </c>
      <c r="F89" s="5">
        <v>3.98</v>
      </c>
      <c r="G89" s="5">
        <v>30.45</v>
      </c>
      <c r="H89" s="62" t="s">
        <v>101</v>
      </c>
      <c r="I89" s="86"/>
    </row>
    <row r="90" spans="1:9" s="11" customFormat="1" ht="32.25" customHeight="1" x14ac:dyDescent="0.25">
      <c r="A90" s="194"/>
      <c r="B90" s="8" t="s">
        <v>24</v>
      </c>
      <c r="C90" s="45">
        <v>40</v>
      </c>
      <c r="D90" s="5">
        <v>2.4500000000000002</v>
      </c>
      <c r="E90" s="5">
        <v>7.55</v>
      </c>
      <c r="F90" s="5">
        <v>14.62</v>
      </c>
      <c r="G90" s="6">
        <v>136</v>
      </c>
      <c r="H90" s="56" t="s">
        <v>23</v>
      </c>
      <c r="I90" s="86"/>
    </row>
    <row r="91" spans="1:9" s="11" customFormat="1" ht="32.25" customHeight="1" x14ac:dyDescent="0.25">
      <c r="A91" s="194"/>
      <c r="B91" s="10" t="s">
        <v>13</v>
      </c>
      <c r="C91" s="70" t="s">
        <v>22</v>
      </c>
      <c r="D91" s="45">
        <v>0.12</v>
      </c>
      <c r="E91" s="45">
        <v>0.02</v>
      </c>
      <c r="F91" s="45">
        <v>10.199999999999999</v>
      </c>
      <c r="G91" s="45">
        <v>41</v>
      </c>
      <c r="H91" s="32" t="s">
        <v>20</v>
      </c>
      <c r="I91" s="86"/>
    </row>
    <row r="92" spans="1:9" s="11" customFormat="1" ht="32.25" customHeight="1" x14ac:dyDescent="0.25">
      <c r="A92" s="194"/>
      <c r="B92" s="15" t="s">
        <v>21</v>
      </c>
      <c r="C92" s="7">
        <v>367</v>
      </c>
      <c r="D92" s="117">
        <f>D88+D90+D91+D89</f>
        <v>7.46</v>
      </c>
      <c r="E92" s="117">
        <f>E88+E90+E91+E89</f>
        <v>12.84</v>
      </c>
      <c r="F92" s="117">
        <f>F88+F90+F91+F89</f>
        <v>42.93</v>
      </c>
      <c r="G92" s="117">
        <f>G88+G90+G91+G89</f>
        <v>396.45</v>
      </c>
      <c r="H92" s="118"/>
      <c r="I92" s="86">
        <f>G92*100/G111</f>
        <v>22.858048892988929</v>
      </c>
    </row>
    <row r="93" spans="1:9" s="11" customFormat="1" ht="24" customHeight="1" x14ac:dyDescent="0.25">
      <c r="A93" s="189" t="s">
        <v>148</v>
      </c>
      <c r="B93" s="12" t="s">
        <v>151</v>
      </c>
      <c r="C93" s="4">
        <v>180</v>
      </c>
      <c r="D93" s="46">
        <v>5.22</v>
      </c>
      <c r="E93" s="46">
        <v>4.5</v>
      </c>
      <c r="F93" s="46">
        <v>7.2</v>
      </c>
      <c r="G93" s="46">
        <v>90</v>
      </c>
      <c r="H93" s="32" t="s">
        <v>152</v>
      </c>
      <c r="I93" s="86"/>
    </row>
    <row r="94" spans="1:9" s="11" customFormat="1" ht="32.25" customHeight="1" x14ac:dyDescent="0.25">
      <c r="A94" s="191"/>
      <c r="B94" s="15" t="s">
        <v>150</v>
      </c>
      <c r="C94" s="7">
        <v>180</v>
      </c>
      <c r="D94" s="17">
        <v>5.22</v>
      </c>
      <c r="E94" s="17">
        <v>4.5</v>
      </c>
      <c r="F94" s="17">
        <v>7.2</v>
      </c>
      <c r="G94" s="17">
        <v>90</v>
      </c>
      <c r="H94" s="32"/>
      <c r="I94" s="86">
        <f>G94*100/G111</f>
        <v>5.189114391143911</v>
      </c>
    </row>
    <row r="95" spans="1:9" s="11" customFormat="1" ht="39.75" customHeight="1" x14ac:dyDescent="0.25">
      <c r="A95" s="194" t="s">
        <v>14</v>
      </c>
      <c r="B95" s="66" t="s">
        <v>95</v>
      </c>
      <c r="C95" s="67" t="s">
        <v>156</v>
      </c>
      <c r="D95" s="71">
        <v>1.57</v>
      </c>
      <c r="E95" s="71">
        <v>5.04</v>
      </c>
      <c r="F95" s="71">
        <v>9.5299999999999994</v>
      </c>
      <c r="G95" s="71">
        <v>89.8</v>
      </c>
      <c r="H95" s="72" t="s">
        <v>41</v>
      </c>
      <c r="I95" s="87"/>
    </row>
    <row r="96" spans="1:9" s="73" customFormat="1" ht="26.25" customHeight="1" x14ac:dyDescent="0.25">
      <c r="A96" s="194"/>
      <c r="B96" s="33" t="s">
        <v>84</v>
      </c>
      <c r="C96" s="25">
        <v>80</v>
      </c>
      <c r="D96" s="206">
        <v>10.91</v>
      </c>
      <c r="E96" s="206">
        <v>12.53</v>
      </c>
      <c r="F96" s="206">
        <v>13.79</v>
      </c>
      <c r="G96" s="206">
        <v>212</v>
      </c>
      <c r="H96" s="32" t="s">
        <v>85</v>
      </c>
      <c r="I96" s="86"/>
    </row>
    <row r="97" spans="1:19" s="11" customFormat="1" ht="26.25" customHeight="1" x14ac:dyDescent="0.25">
      <c r="A97" s="194"/>
      <c r="B97" s="33" t="s">
        <v>26</v>
      </c>
      <c r="C97" s="23">
        <v>80</v>
      </c>
      <c r="D97" s="207"/>
      <c r="E97" s="207"/>
      <c r="F97" s="207"/>
      <c r="G97" s="207"/>
      <c r="H97" s="32" t="s">
        <v>27</v>
      </c>
      <c r="I97" s="86"/>
    </row>
    <row r="98" spans="1:19" s="11" customFormat="1" ht="32.25" customHeight="1" x14ac:dyDescent="0.25">
      <c r="A98" s="194"/>
      <c r="B98" s="22" t="s">
        <v>81</v>
      </c>
      <c r="C98" s="128">
        <v>150</v>
      </c>
      <c r="D98" s="131">
        <v>30.7</v>
      </c>
      <c r="E98" s="131">
        <v>4.8</v>
      </c>
      <c r="F98" s="131">
        <v>20.43</v>
      </c>
      <c r="G98" s="131">
        <v>137.25</v>
      </c>
      <c r="H98" s="32" t="s">
        <v>87</v>
      </c>
      <c r="I98" s="86"/>
    </row>
    <row r="99" spans="1:19" s="11" customFormat="1" ht="32.25" customHeight="1" x14ac:dyDescent="0.25">
      <c r="A99" s="194"/>
      <c r="B99" s="12" t="s">
        <v>16</v>
      </c>
      <c r="C99" s="45">
        <v>180</v>
      </c>
      <c r="D99" s="45">
        <v>0.14000000000000001</v>
      </c>
      <c r="E99" s="5">
        <v>0.14000000000000001</v>
      </c>
      <c r="F99" s="5">
        <v>21.49</v>
      </c>
      <c r="G99" s="5">
        <v>87.84</v>
      </c>
      <c r="H99" s="32" t="s">
        <v>28</v>
      </c>
      <c r="I99" s="86"/>
    </row>
    <row r="100" spans="1:19" s="11" customFormat="1" ht="32.25" customHeight="1" x14ac:dyDescent="0.25">
      <c r="A100" s="194"/>
      <c r="B100" s="12" t="s">
        <v>17</v>
      </c>
      <c r="C100" s="45">
        <v>30</v>
      </c>
      <c r="D100" s="45">
        <v>3</v>
      </c>
      <c r="E100" s="5">
        <v>0.27</v>
      </c>
      <c r="F100" s="5">
        <v>21.78</v>
      </c>
      <c r="G100" s="5">
        <v>101.61</v>
      </c>
      <c r="H100" s="57"/>
      <c r="I100" s="86"/>
    </row>
    <row r="101" spans="1:19" s="11" customFormat="1" ht="24" customHeight="1" x14ac:dyDescent="0.25">
      <c r="A101" s="194"/>
      <c r="B101" s="8" t="s">
        <v>18</v>
      </c>
      <c r="C101" s="67">
        <v>30</v>
      </c>
      <c r="D101" s="67">
        <v>2.19</v>
      </c>
      <c r="E101" s="68">
        <v>0.51</v>
      </c>
      <c r="F101" s="68">
        <v>13.26</v>
      </c>
      <c r="G101" s="68">
        <v>70.47</v>
      </c>
      <c r="H101" s="57"/>
      <c r="I101" s="86"/>
    </row>
    <row r="102" spans="1:19" s="11" customFormat="1" ht="24" customHeight="1" x14ac:dyDescent="0.25">
      <c r="A102" s="194"/>
      <c r="B102" s="13" t="s">
        <v>29</v>
      </c>
      <c r="C102" s="7">
        <v>720</v>
      </c>
      <c r="D102" s="34">
        <f>D95+D96+D98+D99+D100+D101</f>
        <v>48.51</v>
      </c>
      <c r="E102" s="34">
        <f t="shared" ref="E102:G102" si="6">E95+E96+E98+E99+E100+E101</f>
        <v>23.290000000000003</v>
      </c>
      <c r="F102" s="34">
        <f t="shared" si="6"/>
        <v>100.28</v>
      </c>
      <c r="G102" s="34">
        <f t="shared" si="6"/>
        <v>698.97</v>
      </c>
      <c r="H102" s="57"/>
      <c r="I102" s="86">
        <f>G102*100/G111</f>
        <v>40.300392066420663</v>
      </c>
    </row>
    <row r="103" spans="1:19" s="11" customFormat="1" ht="24" customHeight="1" x14ac:dyDescent="0.25">
      <c r="A103" s="208" t="s">
        <v>113</v>
      </c>
      <c r="B103" s="8" t="s">
        <v>141</v>
      </c>
      <c r="C103" s="4">
        <v>100</v>
      </c>
      <c r="D103" s="5">
        <v>14.73</v>
      </c>
      <c r="E103" s="5">
        <v>9.94</v>
      </c>
      <c r="F103" s="5">
        <v>18.93</v>
      </c>
      <c r="G103" s="5">
        <v>224</v>
      </c>
      <c r="H103" s="54" t="s">
        <v>142</v>
      </c>
      <c r="I103" s="86"/>
      <c r="M103" s="28"/>
      <c r="N103" s="26"/>
      <c r="O103" s="30"/>
      <c r="P103" s="30"/>
      <c r="Q103" s="30"/>
      <c r="R103" s="30"/>
      <c r="S103" s="93"/>
    </row>
    <row r="104" spans="1:19" s="11" customFormat="1" ht="24" customHeight="1" x14ac:dyDescent="0.25">
      <c r="A104" s="209"/>
      <c r="B104" s="8" t="s">
        <v>100</v>
      </c>
      <c r="C104" s="4">
        <v>30</v>
      </c>
      <c r="D104" s="5">
        <v>0.57999999999999996</v>
      </c>
      <c r="E104" s="5">
        <v>1.36</v>
      </c>
      <c r="F104" s="5">
        <v>3.98</v>
      </c>
      <c r="G104" s="5">
        <v>30.45</v>
      </c>
      <c r="H104" s="62" t="s">
        <v>101</v>
      </c>
      <c r="I104" s="86"/>
      <c r="M104" s="28"/>
      <c r="N104" s="26"/>
      <c r="O104" s="30"/>
      <c r="P104" s="30"/>
      <c r="Q104" s="30"/>
      <c r="R104" s="30"/>
      <c r="S104" s="93"/>
    </row>
    <row r="105" spans="1:19" s="11" customFormat="1" ht="26.25" customHeight="1" x14ac:dyDescent="0.25">
      <c r="A105" s="209"/>
      <c r="B105" s="8" t="s">
        <v>109</v>
      </c>
      <c r="C105" s="4">
        <v>50</v>
      </c>
      <c r="D105" s="5">
        <v>3.54</v>
      </c>
      <c r="E105" s="5">
        <v>6.57</v>
      </c>
      <c r="F105" s="5">
        <v>27.87</v>
      </c>
      <c r="G105" s="5">
        <v>185</v>
      </c>
      <c r="H105" s="32" t="s">
        <v>110</v>
      </c>
      <c r="I105" s="86"/>
    </row>
    <row r="106" spans="1:19" s="11" customFormat="1" ht="29.25" customHeight="1" x14ac:dyDescent="0.25">
      <c r="A106" s="209"/>
      <c r="B106" s="8" t="s">
        <v>61</v>
      </c>
      <c r="C106" s="4">
        <v>180</v>
      </c>
      <c r="D106" s="5"/>
      <c r="E106" s="5"/>
      <c r="F106" s="68">
        <v>20.16</v>
      </c>
      <c r="G106" s="68">
        <v>81</v>
      </c>
      <c r="H106" s="54" t="s">
        <v>62</v>
      </c>
      <c r="I106" s="86"/>
    </row>
    <row r="107" spans="1:19" s="11" customFormat="1" ht="32.25" customHeight="1" x14ac:dyDescent="0.25">
      <c r="A107" s="210"/>
      <c r="B107" s="15" t="s">
        <v>33</v>
      </c>
      <c r="C107" s="7">
        <f>C103+C105+C106</f>
        <v>330</v>
      </c>
      <c r="D107" s="14">
        <f>D103+D105+D106</f>
        <v>18.27</v>
      </c>
      <c r="E107" s="14">
        <f t="shared" ref="E107:G107" si="7">E103+E105+E106</f>
        <v>16.509999999999998</v>
      </c>
      <c r="F107" s="14">
        <f t="shared" si="7"/>
        <v>66.959999999999994</v>
      </c>
      <c r="G107" s="14">
        <f t="shared" si="7"/>
        <v>490</v>
      </c>
      <c r="H107" s="60"/>
      <c r="I107" s="86">
        <f>G107*100/G111</f>
        <v>28.251845018450183</v>
      </c>
    </row>
    <row r="108" spans="1:19" s="11" customFormat="1" ht="24" customHeight="1" x14ac:dyDescent="0.25">
      <c r="A108" s="179" t="s">
        <v>114</v>
      </c>
      <c r="B108" s="12" t="s">
        <v>31</v>
      </c>
      <c r="C108" s="4">
        <v>180</v>
      </c>
      <c r="D108" s="5">
        <v>5.48</v>
      </c>
      <c r="E108" s="5">
        <v>4.88</v>
      </c>
      <c r="F108" s="5">
        <v>9.07</v>
      </c>
      <c r="G108" s="5">
        <v>102</v>
      </c>
      <c r="H108" s="32" t="s">
        <v>32</v>
      </c>
      <c r="I108" s="86"/>
    </row>
    <row r="109" spans="1:19" s="11" customFormat="1" ht="24" customHeight="1" x14ac:dyDescent="0.25">
      <c r="A109" s="180"/>
      <c r="B109" s="8" t="s">
        <v>18</v>
      </c>
      <c r="C109" s="100">
        <v>20</v>
      </c>
      <c r="D109" s="45">
        <v>1.46</v>
      </c>
      <c r="E109" s="5">
        <v>0.34</v>
      </c>
      <c r="F109" s="5">
        <v>8.84</v>
      </c>
      <c r="G109" s="5">
        <v>46.98</v>
      </c>
      <c r="H109" s="32"/>
      <c r="I109" s="86"/>
    </row>
    <row r="110" spans="1:19" s="11" customFormat="1" ht="32.25" customHeight="1" x14ac:dyDescent="0.25">
      <c r="A110" s="181"/>
      <c r="B110" s="13" t="s">
        <v>115</v>
      </c>
      <c r="C110" s="20">
        <f>C108+C109</f>
        <v>200</v>
      </c>
      <c r="D110" s="17">
        <f>D108+D109</f>
        <v>6.94</v>
      </c>
      <c r="E110" s="17">
        <f>E108+E109</f>
        <v>5.22</v>
      </c>
      <c r="F110" s="17">
        <f>F108+F109</f>
        <v>17.91</v>
      </c>
      <c r="G110" s="17">
        <f>G108+G109</f>
        <v>148.97999999999999</v>
      </c>
      <c r="H110" s="59"/>
      <c r="I110" s="86">
        <f>G110*100/G111</f>
        <v>8.5897140221402193</v>
      </c>
      <c r="K110" s="28"/>
      <c r="L110" s="26"/>
      <c r="M110" s="24"/>
      <c r="N110" s="24"/>
      <c r="O110" s="24"/>
      <c r="P110" s="24"/>
      <c r="Q110" s="24"/>
    </row>
    <row r="111" spans="1:19" s="11" customFormat="1" ht="24" customHeight="1" x14ac:dyDescent="0.25">
      <c r="A111" s="177" t="s">
        <v>34</v>
      </c>
      <c r="B111" s="178"/>
      <c r="C111" s="121">
        <f>C92+C102+C107+C110</f>
        <v>1617</v>
      </c>
      <c r="D111" s="120">
        <f>D92+D102+D107+D110</f>
        <v>81.179999999999993</v>
      </c>
      <c r="E111" s="120">
        <f t="shared" ref="E111:F111" si="8">E92+E102+E107+E110</f>
        <v>57.86</v>
      </c>
      <c r="F111" s="120">
        <f t="shared" si="8"/>
        <v>228.08</v>
      </c>
      <c r="G111" s="120">
        <f>G92+G102+G107+G110</f>
        <v>1734.4</v>
      </c>
      <c r="H111" s="57"/>
      <c r="I111" s="86"/>
    </row>
    <row r="112" spans="1:19" s="11" customFormat="1" ht="24" customHeight="1" x14ac:dyDescent="0.25">
      <c r="H112" s="61"/>
      <c r="I112" s="86"/>
    </row>
    <row r="113" spans="1:9" s="11" customFormat="1" ht="24" customHeight="1" x14ac:dyDescent="0.25">
      <c r="A113" s="198" t="s">
        <v>68</v>
      </c>
      <c r="B113" s="198"/>
      <c r="C113" s="2"/>
      <c r="D113" s="1"/>
      <c r="E113" s="1"/>
      <c r="F113" s="1"/>
      <c r="G113" s="1"/>
      <c r="H113" s="52"/>
      <c r="I113" s="86"/>
    </row>
    <row r="114" spans="1:9" s="11" customFormat="1" x14ac:dyDescent="0.25">
      <c r="A114" s="170" t="s">
        <v>2</v>
      </c>
      <c r="B114" s="170" t="s">
        <v>3</v>
      </c>
      <c r="C114" s="172" t="s">
        <v>4</v>
      </c>
      <c r="D114" s="174" t="s">
        <v>5</v>
      </c>
      <c r="E114" s="175"/>
      <c r="F114" s="176"/>
      <c r="G114" s="182" t="s">
        <v>6</v>
      </c>
      <c r="H114" s="184" t="s">
        <v>7</v>
      </c>
      <c r="I114" s="89"/>
    </row>
    <row r="115" spans="1:9" s="11" customFormat="1" x14ac:dyDescent="0.25">
      <c r="A115" s="171"/>
      <c r="B115" s="171"/>
      <c r="C115" s="173"/>
      <c r="D115" s="118" t="s">
        <v>8</v>
      </c>
      <c r="E115" s="118" t="s">
        <v>9</v>
      </c>
      <c r="F115" s="118" t="s">
        <v>10</v>
      </c>
      <c r="G115" s="183"/>
      <c r="H115" s="184"/>
      <c r="I115" s="89"/>
    </row>
    <row r="116" spans="1:9" s="42" customFormat="1" ht="29.25" customHeight="1" x14ac:dyDescent="0.25">
      <c r="A116" s="194" t="s">
        <v>11</v>
      </c>
      <c r="B116" s="8" t="s">
        <v>184</v>
      </c>
      <c r="C116" s="4">
        <v>155</v>
      </c>
      <c r="D116" s="45">
        <v>3.65</v>
      </c>
      <c r="E116" s="45">
        <v>1.81</v>
      </c>
      <c r="F116" s="45">
        <v>22.49</v>
      </c>
      <c r="G116" s="45">
        <v>181</v>
      </c>
      <c r="H116" s="32" t="s">
        <v>30</v>
      </c>
      <c r="I116" s="86"/>
    </row>
    <row r="117" spans="1:9" s="42" customFormat="1" ht="29.25" customHeight="1" x14ac:dyDescent="0.25">
      <c r="A117" s="194"/>
      <c r="B117" s="8" t="s">
        <v>139</v>
      </c>
      <c r="C117" s="45">
        <v>60</v>
      </c>
      <c r="D117" s="5">
        <v>3.26</v>
      </c>
      <c r="E117" s="5">
        <v>4.03</v>
      </c>
      <c r="F117" s="5">
        <v>29.14</v>
      </c>
      <c r="G117" s="6">
        <v>166</v>
      </c>
      <c r="H117" s="54" t="s">
        <v>140</v>
      </c>
      <c r="I117" s="86"/>
    </row>
    <row r="118" spans="1:9" s="11" customFormat="1" ht="32.25" customHeight="1" x14ac:dyDescent="0.25">
      <c r="A118" s="194"/>
      <c r="B118" s="8" t="s">
        <v>66</v>
      </c>
      <c r="C118" s="4">
        <v>180</v>
      </c>
      <c r="D118" s="5">
        <v>2.67</v>
      </c>
      <c r="E118" s="5">
        <v>2.34</v>
      </c>
      <c r="F118" s="5">
        <v>14.31</v>
      </c>
      <c r="G118" s="5">
        <v>89</v>
      </c>
      <c r="H118" s="54" t="s">
        <v>67</v>
      </c>
      <c r="I118" s="86">
        <f>G119*100/G136</f>
        <v>26.63490027184703</v>
      </c>
    </row>
    <row r="119" spans="1:9" s="11" customFormat="1" ht="32.25" customHeight="1" x14ac:dyDescent="0.25">
      <c r="A119" s="194"/>
      <c r="B119" s="15" t="s">
        <v>21</v>
      </c>
      <c r="C119" s="20">
        <f>C116+C117+C118</f>
        <v>395</v>
      </c>
      <c r="D119" s="51">
        <f>D116+D117+D118</f>
        <v>9.58</v>
      </c>
      <c r="E119" s="51">
        <f>E116+E117+E118</f>
        <v>8.18</v>
      </c>
      <c r="F119" s="34">
        <f>F116+F117+F118</f>
        <v>65.94</v>
      </c>
      <c r="G119" s="44">
        <f>G116+G117+G118</f>
        <v>436</v>
      </c>
      <c r="H119" s="63"/>
      <c r="I119" s="86"/>
    </row>
    <row r="120" spans="1:9" s="11" customFormat="1" ht="32.25" customHeight="1" x14ac:dyDescent="0.25">
      <c r="A120" s="189" t="s">
        <v>148</v>
      </c>
      <c r="B120" s="12" t="s">
        <v>149</v>
      </c>
      <c r="C120" s="45">
        <v>75</v>
      </c>
      <c r="D120" s="46">
        <v>0.3</v>
      </c>
      <c r="E120" s="46">
        <v>0.3</v>
      </c>
      <c r="F120" s="46">
        <v>0.74</v>
      </c>
      <c r="G120" s="46">
        <v>35.299999999999997</v>
      </c>
      <c r="H120" s="32"/>
      <c r="I120" s="86"/>
    </row>
    <row r="121" spans="1:9" s="11" customFormat="1" ht="24" customHeight="1" x14ac:dyDescent="0.25">
      <c r="A121" s="191"/>
      <c r="B121" s="15" t="s">
        <v>150</v>
      </c>
      <c r="C121" s="51">
        <f>C120</f>
        <v>75</v>
      </c>
      <c r="D121" s="17">
        <f>D120</f>
        <v>0.3</v>
      </c>
      <c r="E121" s="17">
        <f>E120</f>
        <v>0.3</v>
      </c>
      <c r="F121" s="17">
        <f>F120</f>
        <v>0.74</v>
      </c>
      <c r="G121" s="17">
        <f>G120</f>
        <v>35.299999999999997</v>
      </c>
      <c r="H121" s="32"/>
      <c r="I121" s="86">
        <f>G121*100/G136</f>
        <v>2.1564494944866976</v>
      </c>
    </row>
    <row r="122" spans="1:9" s="11" customFormat="1" ht="32.25" customHeight="1" x14ac:dyDescent="0.25">
      <c r="A122" s="194" t="s">
        <v>14</v>
      </c>
      <c r="B122" s="12" t="s">
        <v>185</v>
      </c>
      <c r="C122" s="45" t="s">
        <v>112</v>
      </c>
      <c r="D122" s="41">
        <v>3.12</v>
      </c>
      <c r="E122" s="41">
        <v>0.33</v>
      </c>
      <c r="F122" s="41">
        <v>16.440000000000001</v>
      </c>
      <c r="G122" s="41">
        <v>154.84</v>
      </c>
      <c r="H122" s="32" t="s">
        <v>70</v>
      </c>
      <c r="I122" s="86"/>
    </row>
    <row r="123" spans="1:9" s="11" customFormat="1" ht="24" customHeight="1" x14ac:dyDescent="0.25">
      <c r="A123" s="194"/>
      <c r="B123" s="22" t="s">
        <v>93</v>
      </c>
      <c r="C123" s="25">
        <v>210</v>
      </c>
      <c r="D123" s="119">
        <v>20.3</v>
      </c>
      <c r="E123" s="119">
        <v>17</v>
      </c>
      <c r="F123" s="119">
        <v>35.69</v>
      </c>
      <c r="G123" s="119">
        <v>377</v>
      </c>
      <c r="H123" s="32" t="s">
        <v>94</v>
      </c>
      <c r="I123" s="86"/>
    </row>
    <row r="124" spans="1:9" s="11" customFormat="1" ht="32.25" customHeight="1" x14ac:dyDescent="0.25">
      <c r="A124" s="194"/>
      <c r="B124" s="65" t="s">
        <v>191</v>
      </c>
      <c r="C124" s="23">
        <v>30</v>
      </c>
      <c r="D124" s="25">
        <v>0.54</v>
      </c>
      <c r="E124" s="25">
        <v>0.03</v>
      </c>
      <c r="F124" s="25">
        <v>1.41</v>
      </c>
      <c r="G124" s="25">
        <v>8.4</v>
      </c>
      <c r="H124" s="54"/>
      <c r="I124" s="86"/>
    </row>
    <row r="125" spans="1:9" s="11" customFormat="1" ht="32.25" customHeight="1" x14ac:dyDescent="0.25">
      <c r="A125" s="194"/>
      <c r="B125" s="12" t="s">
        <v>16</v>
      </c>
      <c r="C125" s="45">
        <v>180</v>
      </c>
      <c r="D125" s="45">
        <v>0.14000000000000001</v>
      </c>
      <c r="E125" s="5">
        <v>0.14000000000000001</v>
      </c>
      <c r="F125" s="5">
        <v>21.49</v>
      </c>
      <c r="G125" s="5">
        <v>87.84</v>
      </c>
      <c r="H125" s="32" t="s">
        <v>28</v>
      </c>
      <c r="I125" s="86"/>
    </row>
    <row r="126" spans="1:9" s="11" customFormat="1" ht="32.25" customHeight="1" x14ac:dyDescent="0.25">
      <c r="A126" s="194"/>
      <c r="B126" s="8" t="s">
        <v>18</v>
      </c>
      <c r="C126" s="100">
        <v>20</v>
      </c>
      <c r="D126" s="45">
        <v>1.46</v>
      </c>
      <c r="E126" s="5">
        <v>0.34</v>
      </c>
      <c r="F126" s="5">
        <v>8.84</v>
      </c>
      <c r="G126" s="5">
        <v>46.98</v>
      </c>
      <c r="H126" s="32"/>
      <c r="I126" s="86"/>
    </row>
    <row r="127" spans="1:9" s="11" customFormat="1" ht="32.25" customHeight="1" x14ac:dyDescent="0.25">
      <c r="A127" s="194"/>
      <c r="B127" s="13" t="s">
        <v>29</v>
      </c>
      <c r="C127" s="7">
        <v>670</v>
      </c>
      <c r="D127" s="34">
        <f>D122+D123+D125+D124+D126</f>
        <v>25.560000000000002</v>
      </c>
      <c r="E127" s="34">
        <f t="shared" ref="E127:G127" si="9">E122+E123+E125+E124+E126</f>
        <v>17.84</v>
      </c>
      <c r="F127" s="34">
        <f t="shared" si="9"/>
        <v>83.86999999999999</v>
      </c>
      <c r="G127" s="34">
        <f t="shared" si="9"/>
        <v>675.06000000000006</v>
      </c>
      <c r="H127" s="57"/>
      <c r="I127" s="86">
        <f>G127*100/G136</f>
        <v>41.238889397965728</v>
      </c>
    </row>
    <row r="128" spans="1:9" s="11" customFormat="1" ht="24" customHeight="1" x14ac:dyDescent="0.25">
      <c r="A128" s="195" t="s">
        <v>113</v>
      </c>
      <c r="B128" s="8" t="s">
        <v>186</v>
      </c>
      <c r="C128" s="4">
        <v>80</v>
      </c>
      <c r="D128" s="45">
        <v>13.07</v>
      </c>
      <c r="E128" s="5">
        <v>4.37</v>
      </c>
      <c r="F128" s="5">
        <v>2.57</v>
      </c>
      <c r="G128" s="5">
        <v>102</v>
      </c>
      <c r="H128" s="32" t="s">
        <v>187</v>
      </c>
      <c r="I128" s="86"/>
    </row>
    <row r="129" spans="1:16" s="11" customFormat="1" ht="24" customHeight="1" x14ac:dyDescent="0.25">
      <c r="A129" s="196"/>
      <c r="B129" s="22" t="s">
        <v>81</v>
      </c>
      <c r="C129" s="128">
        <v>150</v>
      </c>
      <c r="D129" s="131">
        <v>30.7</v>
      </c>
      <c r="E129" s="131">
        <v>4.8</v>
      </c>
      <c r="F129" s="131">
        <v>20.43</v>
      </c>
      <c r="G129" s="131">
        <v>137.25</v>
      </c>
      <c r="H129" s="32" t="s">
        <v>87</v>
      </c>
      <c r="I129" s="86"/>
    </row>
    <row r="130" spans="1:16" s="11" customFormat="1" ht="32.25" customHeight="1" x14ac:dyDescent="0.25">
      <c r="A130" s="196"/>
      <c r="B130" s="8" t="s">
        <v>44</v>
      </c>
      <c r="C130" s="4">
        <v>180</v>
      </c>
      <c r="D130" s="5">
        <v>3.67</v>
      </c>
      <c r="E130" s="5">
        <v>3.19</v>
      </c>
      <c r="F130" s="5">
        <v>15.82</v>
      </c>
      <c r="G130" s="5">
        <v>107</v>
      </c>
      <c r="H130" s="32" t="s">
        <v>45</v>
      </c>
      <c r="I130" s="86"/>
    </row>
    <row r="131" spans="1:16" s="11" customFormat="1" ht="32.25" customHeight="1" x14ac:dyDescent="0.25">
      <c r="A131" s="196"/>
      <c r="B131" s="8" t="s">
        <v>18</v>
      </c>
      <c r="C131" s="45">
        <v>30</v>
      </c>
      <c r="D131" s="45">
        <v>2.19</v>
      </c>
      <c r="E131" s="5">
        <v>0.51</v>
      </c>
      <c r="F131" s="5">
        <v>13.26</v>
      </c>
      <c r="G131" s="5">
        <v>70.47</v>
      </c>
      <c r="H131" s="32"/>
      <c r="I131" s="86"/>
    </row>
    <row r="132" spans="1:16" s="11" customFormat="1" ht="32.25" customHeight="1" x14ac:dyDescent="0.25">
      <c r="A132" s="197"/>
      <c r="B132" s="15" t="s">
        <v>33</v>
      </c>
      <c r="C132" s="7">
        <f>C128+C129+C130+C131</f>
        <v>440</v>
      </c>
      <c r="D132" s="18">
        <f>D128+D129+D130+D131</f>
        <v>49.629999999999995</v>
      </c>
      <c r="E132" s="18">
        <f t="shared" ref="E132:G132" si="10">E128+E129+E130+E131</f>
        <v>12.87</v>
      </c>
      <c r="F132" s="18">
        <f t="shared" si="10"/>
        <v>52.08</v>
      </c>
      <c r="G132" s="18">
        <f t="shared" si="10"/>
        <v>416.72</v>
      </c>
      <c r="H132" s="60"/>
      <c r="I132" s="86">
        <f>G132*100/G136</f>
        <v>25.457100094688293</v>
      </c>
    </row>
    <row r="133" spans="1:16" s="11" customFormat="1" ht="32.25" customHeight="1" x14ac:dyDescent="0.25">
      <c r="A133" s="179" t="s">
        <v>114</v>
      </c>
      <c r="B133" s="12" t="s">
        <v>119</v>
      </c>
      <c r="C133" s="4">
        <v>180</v>
      </c>
      <c r="D133" s="5">
        <v>0.06</v>
      </c>
      <c r="E133" s="106"/>
      <c r="F133" s="5">
        <v>9.99</v>
      </c>
      <c r="G133" s="5">
        <v>40</v>
      </c>
      <c r="H133" s="32" t="s">
        <v>120</v>
      </c>
      <c r="I133" s="86"/>
      <c r="L133" s="26"/>
      <c r="M133" s="24"/>
      <c r="N133" s="30"/>
      <c r="O133" s="30"/>
      <c r="P133" s="30"/>
    </row>
    <row r="134" spans="1:16" s="11" customFormat="1" ht="24" customHeight="1" x14ac:dyDescent="0.25">
      <c r="A134" s="180"/>
      <c r="B134" s="66" t="s">
        <v>17</v>
      </c>
      <c r="C134" s="67">
        <v>10</v>
      </c>
      <c r="D134" s="67">
        <v>1</v>
      </c>
      <c r="E134" s="68">
        <v>0.28999999999999998</v>
      </c>
      <c r="F134" s="68">
        <v>7.26</v>
      </c>
      <c r="G134" s="68">
        <v>33.869999999999997</v>
      </c>
      <c r="H134" s="32"/>
      <c r="I134" s="86"/>
      <c r="L134" s="26"/>
      <c r="M134" s="24"/>
      <c r="N134" s="30"/>
      <c r="O134" s="30"/>
      <c r="P134" s="30"/>
    </row>
    <row r="135" spans="1:16" s="11" customFormat="1" ht="24" customHeight="1" x14ac:dyDescent="0.25">
      <c r="A135" s="181"/>
      <c r="B135" s="13" t="s">
        <v>115</v>
      </c>
      <c r="C135" s="20">
        <f>C133+C134</f>
        <v>190</v>
      </c>
      <c r="D135" s="17">
        <f>D133+D134</f>
        <v>1.06</v>
      </c>
      <c r="E135" s="27">
        <f>E133+E134</f>
        <v>0.28999999999999998</v>
      </c>
      <c r="F135" s="17">
        <f>F133+F134</f>
        <v>17.25</v>
      </c>
      <c r="G135" s="17">
        <f>G133+G134</f>
        <v>73.87</v>
      </c>
      <c r="H135" s="59"/>
      <c r="I135" s="86">
        <f>G135*100/G136</f>
        <v>4.5126607410122483</v>
      </c>
    </row>
    <row r="136" spans="1:16" s="11" customFormat="1" ht="32.25" customHeight="1" x14ac:dyDescent="0.25">
      <c r="A136" s="177" t="s">
        <v>34</v>
      </c>
      <c r="B136" s="178"/>
      <c r="C136" s="35">
        <f>C119+C127+C132+C135+C121</f>
        <v>1770</v>
      </c>
      <c r="D136" s="35">
        <f>D119+D127+D132+D135+D121</f>
        <v>86.13</v>
      </c>
      <c r="E136" s="35">
        <f>E119+E127+E132+E135+E121</f>
        <v>39.479999999999997</v>
      </c>
      <c r="F136" s="35">
        <f>F119+F127+F132+F135+F121</f>
        <v>219.88</v>
      </c>
      <c r="G136" s="35">
        <f>G119+G127+G132+G135+G121</f>
        <v>1636.95</v>
      </c>
      <c r="H136" s="57"/>
      <c r="I136" s="86"/>
    </row>
    <row r="137" spans="1:16" s="11" customFormat="1" ht="24" customHeight="1" x14ac:dyDescent="0.25">
      <c r="A137"/>
      <c r="B137"/>
      <c r="C137"/>
      <c r="D137"/>
      <c r="E137"/>
      <c r="F137"/>
      <c r="G137"/>
      <c r="H137" s="64"/>
      <c r="I137" s="84"/>
    </row>
    <row r="138" spans="1:16" s="11" customFormat="1" ht="24" customHeight="1" x14ac:dyDescent="0.3">
      <c r="A138" s="185" t="s">
        <v>72</v>
      </c>
      <c r="B138" s="185"/>
      <c r="C138" s="2"/>
      <c r="D138" s="3"/>
      <c r="E138" s="3"/>
      <c r="F138" s="3"/>
      <c r="G138" s="3"/>
      <c r="H138" s="53"/>
      <c r="I138" s="84"/>
    </row>
    <row r="139" spans="1:16" s="11" customFormat="1" ht="24" customHeight="1" x14ac:dyDescent="0.25">
      <c r="A139" s="170" t="s">
        <v>2</v>
      </c>
      <c r="B139" s="170" t="s">
        <v>3</v>
      </c>
      <c r="C139" s="172" t="s">
        <v>4</v>
      </c>
      <c r="D139" s="174" t="s">
        <v>5</v>
      </c>
      <c r="E139" s="175"/>
      <c r="F139" s="176"/>
      <c r="G139" s="182" t="s">
        <v>6</v>
      </c>
      <c r="H139" s="184" t="s">
        <v>7</v>
      </c>
      <c r="I139" s="85"/>
    </row>
    <row r="140" spans="1:16" x14ac:dyDescent="0.25">
      <c r="A140" s="171"/>
      <c r="B140" s="171"/>
      <c r="C140" s="173"/>
      <c r="D140" s="118" t="s">
        <v>8</v>
      </c>
      <c r="E140" s="118" t="s">
        <v>9</v>
      </c>
      <c r="F140" s="118" t="s">
        <v>10</v>
      </c>
      <c r="G140" s="183"/>
      <c r="H140" s="184"/>
      <c r="I140" s="85"/>
    </row>
    <row r="141" spans="1:16" ht="28.5" customHeight="1" x14ac:dyDescent="0.25">
      <c r="A141" s="194" t="s">
        <v>11</v>
      </c>
      <c r="B141" s="8" t="s">
        <v>73</v>
      </c>
      <c r="C141" s="4">
        <v>205</v>
      </c>
      <c r="D141" s="45">
        <v>9.56</v>
      </c>
      <c r="E141" s="45">
        <v>8.58</v>
      </c>
      <c r="F141" s="45">
        <v>39.24</v>
      </c>
      <c r="G141" s="45">
        <v>272</v>
      </c>
      <c r="H141" s="32" t="s">
        <v>74</v>
      </c>
      <c r="I141" s="86"/>
    </row>
    <row r="142" spans="1:16" s="16" customFormat="1" ht="28.5" customHeight="1" x14ac:dyDescent="0.25">
      <c r="A142" s="194"/>
      <c r="B142" s="8" t="s">
        <v>24</v>
      </c>
      <c r="C142" s="45">
        <v>40</v>
      </c>
      <c r="D142" s="5">
        <v>2.4500000000000002</v>
      </c>
      <c r="E142" s="5">
        <v>7.55</v>
      </c>
      <c r="F142" s="5">
        <v>14.62</v>
      </c>
      <c r="G142" s="6">
        <v>136</v>
      </c>
      <c r="H142" s="56" t="s">
        <v>23</v>
      </c>
      <c r="I142" s="86"/>
    </row>
    <row r="143" spans="1:16" s="16" customFormat="1" ht="29.25" customHeight="1" x14ac:dyDescent="0.25">
      <c r="A143" s="194"/>
      <c r="B143" s="10" t="s">
        <v>13</v>
      </c>
      <c r="C143" s="4" t="s">
        <v>22</v>
      </c>
      <c r="D143" s="45">
        <v>0.12</v>
      </c>
      <c r="E143" s="45">
        <v>0.02</v>
      </c>
      <c r="F143" s="45">
        <v>10.199999999999999</v>
      </c>
      <c r="G143" s="45">
        <v>41</v>
      </c>
      <c r="H143" s="32" t="s">
        <v>20</v>
      </c>
      <c r="I143" s="86"/>
    </row>
    <row r="144" spans="1:16" s="11" customFormat="1" ht="32.25" customHeight="1" x14ac:dyDescent="0.25">
      <c r="A144" s="194"/>
      <c r="B144" s="15" t="s">
        <v>21</v>
      </c>
      <c r="C144" s="20">
        <v>442</v>
      </c>
      <c r="D144" s="117">
        <f>D141+D142+D143</f>
        <v>12.13</v>
      </c>
      <c r="E144" s="117">
        <f>E141+E142+E143</f>
        <v>16.149999999999999</v>
      </c>
      <c r="F144" s="17">
        <f>F141+F142+F143</f>
        <v>64.06</v>
      </c>
      <c r="G144" s="37">
        <f>G141+G142+G143</f>
        <v>449</v>
      </c>
      <c r="H144" s="118"/>
      <c r="I144" s="86">
        <f>G144*100/G163</f>
        <v>23.647011733973748</v>
      </c>
    </row>
    <row r="145" spans="1:9" s="11" customFormat="1" ht="32.25" customHeight="1" x14ac:dyDescent="0.25">
      <c r="A145" s="189" t="s">
        <v>148</v>
      </c>
      <c r="B145" s="12" t="s">
        <v>151</v>
      </c>
      <c r="C145" s="4">
        <v>180</v>
      </c>
      <c r="D145" s="46">
        <v>5.22</v>
      </c>
      <c r="E145" s="46">
        <v>4.5</v>
      </c>
      <c r="F145" s="46">
        <v>7.2</v>
      </c>
      <c r="G145" s="46">
        <v>90</v>
      </c>
      <c r="H145" s="32" t="s">
        <v>152</v>
      </c>
      <c r="I145" s="84"/>
    </row>
    <row r="146" spans="1:9" s="11" customFormat="1" ht="32.25" customHeight="1" x14ac:dyDescent="0.25">
      <c r="A146" s="191"/>
      <c r="B146" s="15" t="s">
        <v>150</v>
      </c>
      <c r="C146" s="7">
        <v>180</v>
      </c>
      <c r="D146" s="17">
        <v>5.22</v>
      </c>
      <c r="E146" s="17">
        <v>4.5</v>
      </c>
      <c r="F146" s="17">
        <v>7.2</v>
      </c>
      <c r="G146" s="17">
        <v>90</v>
      </c>
      <c r="H146" s="32"/>
      <c r="I146" s="84">
        <f>G146*100/G163</f>
        <v>4.7399355368766978</v>
      </c>
    </row>
    <row r="147" spans="1:9" ht="42" customHeight="1" x14ac:dyDescent="0.25">
      <c r="A147" s="179" t="s">
        <v>14</v>
      </c>
      <c r="B147" s="12" t="s">
        <v>198</v>
      </c>
      <c r="C147" s="135" t="s">
        <v>156</v>
      </c>
      <c r="D147" s="131">
        <v>1.51</v>
      </c>
      <c r="E147" s="131">
        <v>3.68</v>
      </c>
      <c r="F147" s="131">
        <v>11.94</v>
      </c>
      <c r="G147" s="131">
        <v>86.94</v>
      </c>
      <c r="H147" s="129" t="s">
        <v>199</v>
      </c>
      <c r="I147" s="86"/>
    </row>
    <row r="148" spans="1:9" ht="34.5" customHeight="1" x14ac:dyDescent="0.25">
      <c r="A148" s="180"/>
      <c r="B148" s="92" t="s">
        <v>192</v>
      </c>
      <c r="C148" s="25">
        <v>80</v>
      </c>
      <c r="D148" s="125">
        <v>16.88</v>
      </c>
      <c r="E148" s="125">
        <v>10.88</v>
      </c>
      <c r="F148" s="125"/>
      <c r="G148" s="125">
        <v>165</v>
      </c>
      <c r="H148" s="32" t="s">
        <v>193</v>
      </c>
      <c r="I148" s="86"/>
    </row>
    <row r="149" spans="1:9" ht="34.5" customHeight="1" x14ac:dyDescent="0.25">
      <c r="A149" s="180"/>
      <c r="B149" s="92" t="s">
        <v>194</v>
      </c>
      <c r="C149" s="25">
        <v>30</v>
      </c>
      <c r="D149" s="122">
        <v>0.53</v>
      </c>
      <c r="E149" s="122">
        <v>1.5</v>
      </c>
      <c r="F149" s="122">
        <v>2.11</v>
      </c>
      <c r="G149" s="122">
        <v>24.03</v>
      </c>
      <c r="H149" s="123" t="s">
        <v>195</v>
      </c>
      <c r="I149" s="86"/>
    </row>
    <row r="150" spans="1:9" ht="29.25" customHeight="1" x14ac:dyDescent="0.25">
      <c r="A150" s="180"/>
      <c r="B150" s="22" t="s">
        <v>81</v>
      </c>
      <c r="C150" s="128">
        <v>150</v>
      </c>
      <c r="D150" s="131">
        <v>30.7</v>
      </c>
      <c r="E150" s="131">
        <v>4.8</v>
      </c>
      <c r="F150" s="131">
        <v>20.43</v>
      </c>
      <c r="G150" s="131">
        <v>137.25</v>
      </c>
      <c r="H150" s="32" t="s">
        <v>87</v>
      </c>
      <c r="I150" s="86"/>
    </row>
    <row r="151" spans="1:9" s="11" customFormat="1" ht="29.25" customHeight="1" x14ac:dyDescent="0.25">
      <c r="A151" s="180"/>
      <c r="B151" s="65" t="s">
        <v>191</v>
      </c>
      <c r="C151" s="23">
        <v>30</v>
      </c>
      <c r="D151" s="25">
        <v>0.54</v>
      </c>
      <c r="E151" s="25">
        <v>0.03</v>
      </c>
      <c r="F151" s="25">
        <v>1.41</v>
      </c>
      <c r="G151" s="25">
        <v>8.4</v>
      </c>
      <c r="H151" s="32"/>
      <c r="I151" s="86"/>
    </row>
    <row r="152" spans="1:9" s="11" customFormat="1" ht="29.25" customHeight="1" x14ac:dyDescent="0.25">
      <c r="A152" s="180"/>
      <c r="B152" s="12" t="s">
        <v>59</v>
      </c>
      <c r="C152" s="45">
        <v>180</v>
      </c>
      <c r="D152" s="45">
        <v>0.4</v>
      </c>
      <c r="E152" s="5">
        <v>1.7999999999999999E-2</v>
      </c>
      <c r="F152" s="5">
        <v>25</v>
      </c>
      <c r="G152" s="5">
        <v>101.7</v>
      </c>
      <c r="H152" s="32" t="s">
        <v>60</v>
      </c>
      <c r="I152" s="86"/>
    </row>
    <row r="153" spans="1:9" s="11" customFormat="1" ht="32.25" customHeight="1" x14ac:dyDescent="0.25">
      <c r="A153" s="180"/>
      <c r="B153" s="8" t="s">
        <v>17</v>
      </c>
      <c r="C153" s="45">
        <v>30</v>
      </c>
      <c r="D153" s="45">
        <v>3</v>
      </c>
      <c r="E153" s="5">
        <v>0.27</v>
      </c>
      <c r="F153" s="5">
        <v>21.78</v>
      </c>
      <c r="G153" s="5">
        <v>101.61</v>
      </c>
      <c r="H153" s="54"/>
      <c r="I153" s="86"/>
    </row>
    <row r="154" spans="1:9" s="11" customFormat="1" ht="23.25" customHeight="1" x14ac:dyDescent="0.25">
      <c r="A154" s="180"/>
      <c r="B154" s="12" t="s">
        <v>18</v>
      </c>
      <c r="C154" s="100">
        <v>40</v>
      </c>
      <c r="D154" s="45">
        <v>2.92</v>
      </c>
      <c r="E154" s="5">
        <v>0.68</v>
      </c>
      <c r="F154" s="5">
        <v>17.68</v>
      </c>
      <c r="G154" s="5">
        <v>93.96</v>
      </c>
      <c r="H154" s="57"/>
      <c r="I154" s="86"/>
    </row>
    <row r="155" spans="1:9" s="11" customFormat="1" ht="23.25" customHeight="1" x14ac:dyDescent="0.25">
      <c r="A155" s="181"/>
      <c r="B155" s="13" t="s">
        <v>29</v>
      </c>
      <c r="C155" s="7">
        <v>730</v>
      </c>
      <c r="D155" s="34">
        <f>D147+D148+D149+D150+D151+D152+D153+D154</f>
        <v>56.480000000000004</v>
      </c>
      <c r="E155" s="34">
        <f t="shared" ref="E155:G155" si="11">E147+E148+E149+E150+E151+E152+E153+E154</f>
        <v>21.858000000000004</v>
      </c>
      <c r="F155" s="34">
        <f t="shared" si="11"/>
        <v>100.35</v>
      </c>
      <c r="G155" s="34">
        <f t="shared" si="11"/>
        <v>718.8900000000001</v>
      </c>
      <c r="H155" s="57"/>
      <c r="I155" s="86">
        <f>G155*100/G163</f>
        <v>37.861025090058781</v>
      </c>
    </row>
    <row r="156" spans="1:9" s="11" customFormat="1" ht="29.25" customHeight="1" x14ac:dyDescent="0.25">
      <c r="A156" s="189" t="s">
        <v>113</v>
      </c>
      <c r="B156" s="12" t="s">
        <v>117</v>
      </c>
      <c r="C156" s="4">
        <v>155</v>
      </c>
      <c r="D156" s="45">
        <v>4.63</v>
      </c>
      <c r="E156" s="5">
        <v>1.24</v>
      </c>
      <c r="F156" s="5">
        <v>25.76</v>
      </c>
      <c r="G156" s="5">
        <v>213</v>
      </c>
      <c r="H156" s="32" t="s">
        <v>118</v>
      </c>
      <c r="I156" s="86"/>
    </row>
    <row r="157" spans="1:9" s="11" customFormat="1" ht="32.25" customHeight="1" x14ac:dyDescent="0.25">
      <c r="A157" s="190"/>
      <c r="B157" s="8" t="s">
        <v>107</v>
      </c>
      <c r="C157" s="4">
        <v>50</v>
      </c>
      <c r="D157" s="5">
        <v>2.91</v>
      </c>
      <c r="E157" s="5">
        <v>10.69</v>
      </c>
      <c r="F157" s="5">
        <v>28.9</v>
      </c>
      <c r="G157" s="5">
        <v>275</v>
      </c>
      <c r="H157" s="32" t="s">
        <v>108</v>
      </c>
      <c r="I157" s="86"/>
    </row>
    <row r="158" spans="1:9" s="11" customFormat="1" ht="32.25" customHeight="1" x14ac:dyDescent="0.25">
      <c r="A158" s="190"/>
      <c r="B158" s="8" t="s">
        <v>44</v>
      </c>
      <c r="C158" s="4">
        <v>180</v>
      </c>
      <c r="D158" s="5">
        <v>3.67</v>
      </c>
      <c r="E158" s="5">
        <v>3.19</v>
      </c>
      <c r="F158" s="5">
        <v>15.82</v>
      </c>
      <c r="G158" s="5">
        <v>107</v>
      </c>
      <c r="H158" s="32" t="s">
        <v>45</v>
      </c>
      <c r="I158" s="86"/>
    </row>
    <row r="159" spans="1:9" s="11" customFormat="1" ht="32.25" customHeight="1" x14ac:dyDescent="0.25">
      <c r="A159" s="191"/>
      <c r="B159" s="15" t="s">
        <v>33</v>
      </c>
      <c r="C159" s="7">
        <f>C156+C157+C158</f>
        <v>385</v>
      </c>
      <c r="D159" s="36">
        <f>D156+D157+D158</f>
        <v>11.21</v>
      </c>
      <c r="E159" s="36">
        <f t="shared" ref="E159:G159" si="12">E156+E157+E158</f>
        <v>15.12</v>
      </c>
      <c r="F159" s="36">
        <f t="shared" si="12"/>
        <v>70.47999999999999</v>
      </c>
      <c r="G159" s="36">
        <f t="shared" si="12"/>
        <v>595</v>
      </c>
      <c r="H159" s="60"/>
      <c r="I159" s="86">
        <f>G159*100/G163</f>
        <v>31.336240493795948</v>
      </c>
    </row>
    <row r="160" spans="1:9" s="11" customFormat="1" ht="32.25" customHeight="1" x14ac:dyDescent="0.25">
      <c r="A160" s="179" t="s">
        <v>114</v>
      </c>
      <c r="B160" s="12" t="s">
        <v>31</v>
      </c>
      <c r="C160" s="4">
        <v>180</v>
      </c>
      <c r="D160" s="5">
        <v>5.48</v>
      </c>
      <c r="E160" s="5">
        <v>4.88</v>
      </c>
      <c r="F160" s="5">
        <v>9.07</v>
      </c>
      <c r="G160" s="5">
        <v>102</v>
      </c>
      <c r="H160" s="32" t="s">
        <v>32</v>
      </c>
      <c r="I160" s="86"/>
    </row>
    <row r="161" spans="1:9" s="11" customFormat="1" ht="21.75" customHeight="1" x14ac:dyDescent="0.25">
      <c r="A161" s="180"/>
      <c r="B161" s="12" t="s">
        <v>17</v>
      </c>
      <c r="C161" s="45">
        <v>10</v>
      </c>
      <c r="D161" s="45">
        <v>1</v>
      </c>
      <c r="E161" s="5">
        <v>0.28999999999999998</v>
      </c>
      <c r="F161" s="5">
        <v>7.26</v>
      </c>
      <c r="G161" s="5">
        <v>33.869999999999997</v>
      </c>
      <c r="H161" s="32"/>
      <c r="I161" s="86"/>
    </row>
    <row r="162" spans="1:9" s="11" customFormat="1" ht="32.25" customHeight="1" x14ac:dyDescent="0.25">
      <c r="A162" s="181"/>
      <c r="B162" s="13" t="s">
        <v>115</v>
      </c>
      <c r="C162" s="27">
        <f>C160+C161</f>
        <v>190</v>
      </c>
      <c r="D162" s="17">
        <f>D160+D161</f>
        <v>6.48</v>
      </c>
      <c r="E162" s="17">
        <f>E160+E161</f>
        <v>5.17</v>
      </c>
      <c r="F162" s="17">
        <f>F160+F161</f>
        <v>16.329999999999998</v>
      </c>
      <c r="G162" s="17">
        <f>G160+G161</f>
        <v>135.87</v>
      </c>
      <c r="H162" s="59"/>
      <c r="I162" s="86">
        <f>G162*100/G163</f>
        <v>7.1557226821715219</v>
      </c>
    </row>
    <row r="163" spans="1:9" s="11" customFormat="1" ht="24" customHeight="1" x14ac:dyDescent="0.25">
      <c r="A163" s="177" t="s">
        <v>34</v>
      </c>
      <c r="B163" s="178"/>
      <c r="C163" s="121">
        <f>C144+C155+C159+C162</f>
        <v>1747</v>
      </c>
      <c r="D163" s="120">
        <f>D144+D155+D159+D162</f>
        <v>86.3</v>
      </c>
      <c r="E163" s="120">
        <f t="shared" ref="E163:G163" si="13">E144+E155+E159+E162</f>
        <v>58.298000000000002</v>
      </c>
      <c r="F163" s="120">
        <f t="shared" si="13"/>
        <v>251.21999999999997</v>
      </c>
      <c r="G163" s="120">
        <f t="shared" si="13"/>
        <v>1898.7600000000002</v>
      </c>
      <c r="H163" s="57"/>
      <c r="I163" s="86"/>
    </row>
    <row r="164" spans="1:9" s="11" customFormat="1" ht="24.75" customHeight="1" x14ac:dyDescent="0.25">
      <c r="A164"/>
      <c r="B164"/>
      <c r="C164"/>
      <c r="D164"/>
      <c r="E164"/>
      <c r="F164"/>
      <c r="G164"/>
      <c r="H164" s="64"/>
      <c r="I164" s="84"/>
    </row>
    <row r="165" spans="1:9" s="11" customFormat="1" ht="24.75" customHeight="1" x14ac:dyDescent="0.3">
      <c r="A165" s="185" t="s">
        <v>75</v>
      </c>
      <c r="B165" s="185"/>
      <c r="C165" s="2"/>
      <c r="D165" s="3"/>
      <c r="E165" s="3"/>
      <c r="F165" s="3"/>
      <c r="G165" s="3"/>
      <c r="H165" s="53"/>
      <c r="I165" s="84"/>
    </row>
    <row r="166" spans="1:9" x14ac:dyDescent="0.25">
      <c r="A166" s="170" t="s">
        <v>2</v>
      </c>
      <c r="B166" s="170" t="s">
        <v>3</v>
      </c>
      <c r="C166" s="172" t="s">
        <v>4</v>
      </c>
      <c r="D166" s="174" t="s">
        <v>5</v>
      </c>
      <c r="E166" s="175"/>
      <c r="F166" s="176"/>
      <c r="G166" s="182" t="s">
        <v>6</v>
      </c>
      <c r="H166" s="184" t="s">
        <v>7</v>
      </c>
      <c r="I166" s="85"/>
    </row>
    <row r="167" spans="1:9" x14ac:dyDescent="0.25">
      <c r="A167" s="171"/>
      <c r="B167" s="171"/>
      <c r="C167" s="173"/>
      <c r="D167" s="118" t="s">
        <v>8</v>
      </c>
      <c r="E167" s="118" t="s">
        <v>9</v>
      </c>
      <c r="F167" s="118" t="s">
        <v>10</v>
      </c>
      <c r="G167" s="183"/>
      <c r="H167" s="184"/>
      <c r="I167" s="85"/>
    </row>
    <row r="168" spans="1:9" s="16" customFormat="1" ht="29.25" customHeight="1" x14ac:dyDescent="0.25">
      <c r="A168" s="194" t="s">
        <v>11</v>
      </c>
      <c r="B168" s="8" t="s">
        <v>64</v>
      </c>
      <c r="C168" s="4">
        <v>155</v>
      </c>
      <c r="D168" s="45">
        <v>1.6</v>
      </c>
      <c r="E168" s="45">
        <v>0.23</v>
      </c>
      <c r="F168" s="45">
        <v>21.77</v>
      </c>
      <c r="G168" s="45">
        <v>176</v>
      </c>
      <c r="H168" s="32" t="s">
        <v>30</v>
      </c>
      <c r="I168" s="86"/>
    </row>
    <row r="169" spans="1:9" s="16" customFormat="1" ht="29.25" customHeight="1" x14ac:dyDescent="0.25">
      <c r="A169" s="194"/>
      <c r="B169" s="8" t="s">
        <v>139</v>
      </c>
      <c r="C169" s="45">
        <v>60</v>
      </c>
      <c r="D169" s="5">
        <v>3.26</v>
      </c>
      <c r="E169" s="5">
        <v>4.03</v>
      </c>
      <c r="F169" s="5">
        <v>29.14</v>
      </c>
      <c r="G169" s="6">
        <v>166</v>
      </c>
      <c r="H169" s="54" t="s">
        <v>140</v>
      </c>
      <c r="I169" s="86"/>
    </row>
    <row r="170" spans="1:9" s="11" customFormat="1" ht="32.25" customHeight="1" x14ac:dyDescent="0.25">
      <c r="A170" s="194"/>
      <c r="B170" s="10" t="s">
        <v>37</v>
      </c>
      <c r="C170" s="70">
        <v>180</v>
      </c>
      <c r="D170" s="45">
        <v>2.85</v>
      </c>
      <c r="E170" s="45">
        <v>2.41</v>
      </c>
      <c r="F170" s="45">
        <v>14.36</v>
      </c>
      <c r="G170" s="45">
        <v>91</v>
      </c>
      <c r="H170" s="32" t="s">
        <v>38</v>
      </c>
      <c r="I170" s="86"/>
    </row>
    <row r="171" spans="1:9" s="11" customFormat="1" ht="32.25" customHeight="1" x14ac:dyDescent="0.25">
      <c r="A171" s="194"/>
      <c r="B171" s="15" t="s">
        <v>21</v>
      </c>
      <c r="C171" s="7">
        <f>C168+C169+C170</f>
        <v>395</v>
      </c>
      <c r="D171" s="117">
        <f>D168+D169+D170</f>
        <v>7.7099999999999991</v>
      </c>
      <c r="E171" s="117">
        <f>E168+E169+E170</f>
        <v>6.6700000000000008</v>
      </c>
      <c r="F171" s="17">
        <f>F168+F169+F170</f>
        <v>65.27</v>
      </c>
      <c r="G171" s="37">
        <f>G168+G169+G170</f>
        <v>433</v>
      </c>
      <c r="H171" s="118"/>
      <c r="I171" s="86">
        <f>G171*100/G190</f>
        <v>25.284819181425878</v>
      </c>
    </row>
    <row r="172" spans="1:9" s="11" customFormat="1" ht="22.5" customHeight="1" x14ac:dyDescent="0.25">
      <c r="A172" s="189" t="s">
        <v>148</v>
      </c>
      <c r="B172" s="12" t="s">
        <v>149</v>
      </c>
      <c r="C172" s="45">
        <v>75</v>
      </c>
      <c r="D172" s="46">
        <v>0.3</v>
      </c>
      <c r="E172" s="46">
        <v>0.3</v>
      </c>
      <c r="F172" s="46">
        <v>0.74</v>
      </c>
      <c r="G172" s="46">
        <v>35.299999999999997</v>
      </c>
      <c r="H172" s="192" t="s">
        <v>189</v>
      </c>
      <c r="I172" s="86"/>
    </row>
    <row r="173" spans="1:9" s="11" customFormat="1" ht="22.5" customHeight="1" x14ac:dyDescent="0.25">
      <c r="A173" s="190"/>
      <c r="B173" s="12" t="s">
        <v>181</v>
      </c>
      <c r="C173" s="45">
        <v>60</v>
      </c>
      <c r="D173" s="46">
        <v>0.9</v>
      </c>
      <c r="E173" s="46">
        <v>0.3</v>
      </c>
      <c r="F173" s="46">
        <v>13.8</v>
      </c>
      <c r="G173" s="46">
        <v>57.6</v>
      </c>
      <c r="H173" s="193"/>
      <c r="I173" s="86"/>
    </row>
    <row r="174" spans="1:9" s="11" customFormat="1" ht="32.25" customHeight="1" x14ac:dyDescent="0.25">
      <c r="A174" s="191"/>
      <c r="B174" s="15" t="s">
        <v>150</v>
      </c>
      <c r="C174" s="51">
        <f>C172</f>
        <v>75</v>
      </c>
      <c r="D174" s="17">
        <f>D172</f>
        <v>0.3</v>
      </c>
      <c r="E174" s="17">
        <f>E172</f>
        <v>0.3</v>
      </c>
      <c r="F174" s="17">
        <f>F172</f>
        <v>0.74</v>
      </c>
      <c r="G174" s="17">
        <f>G172</f>
        <v>35.299999999999997</v>
      </c>
      <c r="H174" s="32"/>
      <c r="I174" s="86">
        <f>G174*100/G190</f>
        <v>2.0613259055527329</v>
      </c>
    </row>
    <row r="175" spans="1:9" s="11" customFormat="1" ht="29.25" customHeight="1" x14ac:dyDescent="0.25">
      <c r="A175" s="194" t="s">
        <v>14</v>
      </c>
      <c r="B175" s="12" t="s">
        <v>137</v>
      </c>
      <c r="C175" s="45">
        <v>180</v>
      </c>
      <c r="D175" s="41">
        <v>1.94</v>
      </c>
      <c r="E175" s="41">
        <v>2.04</v>
      </c>
      <c r="F175" s="41">
        <v>12.34</v>
      </c>
      <c r="G175" s="41">
        <v>75.42</v>
      </c>
      <c r="H175" s="32" t="s">
        <v>133</v>
      </c>
      <c r="I175" s="86"/>
    </row>
    <row r="176" spans="1:9" s="11" customFormat="1" ht="32.25" customHeight="1" x14ac:dyDescent="0.25">
      <c r="A176" s="194"/>
      <c r="B176" s="92" t="s">
        <v>173</v>
      </c>
      <c r="C176" s="25">
        <v>160</v>
      </c>
      <c r="D176" s="124">
        <v>20.63</v>
      </c>
      <c r="E176" s="124">
        <v>16.3</v>
      </c>
      <c r="F176" s="124">
        <v>5.24</v>
      </c>
      <c r="G176" s="124">
        <v>250</v>
      </c>
      <c r="H176" s="32" t="s">
        <v>174</v>
      </c>
      <c r="I176" s="86"/>
    </row>
    <row r="177" spans="1:19" s="11" customFormat="1" ht="32.25" customHeight="1" x14ac:dyDescent="0.25">
      <c r="A177" s="194"/>
      <c r="B177" s="92" t="s">
        <v>175</v>
      </c>
      <c r="C177" s="137">
        <v>150</v>
      </c>
      <c r="D177" s="131">
        <v>8.6</v>
      </c>
      <c r="E177" s="131">
        <v>5.77</v>
      </c>
      <c r="F177" s="131">
        <v>38.54</v>
      </c>
      <c r="G177" s="131">
        <v>240</v>
      </c>
      <c r="H177" s="129" t="s">
        <v>176</v>
      </c>
      <c r="I177" s="86"/>
    </row>
    <row r="178" spans="1:19" s="11" customFormat="1" ht="32.25" customHeight="1" x14ac:dyDescent="0.25">
      <c r="A178" s="194"/>
      <c r="B178" s="12" t="s">
        <v>16</v>
      </c>
      <c r="C178" s="45">
        <v>180</v>
      </c>
      <c r="D178" s="41">
        <v>0.14000000000000001</v>
      </c>
      <c r="E178" s="130">
        <v>0.14000000000000001</v>
      </c>
      <c r="F178" s="130">
        <v>21.49</v>
      </c>
      <c r="G178" s="130">
        <v>87.84</v>
      </c>
      <c r="H178" s="32" t="s">
        <v>28</v>
      </c>
      <c r="I178" s="86"/>
      <c r="M178" s="28"/>
      <c r="N178" s="24"/>
      <c r="O178" s="24"/>
      <c r="P178" s="24"/>
      <c r="Q178" s="24"/>
      <c r="R178" s="24"/>
      <c r="S178" s="93"/>
    </row>
    <row r="179" spans="1:19" s="11" customFormat="1" ht="32.25" customHeight="1" x14ac:dyDescent="0.25">
      <c r="A179" s="194"/>
      <c r="B179" s="8" t="s">
        <v>17</v>
      </c>
      <c r="C179" s="45">
        <v>20</v>
      </c>
      <c r="D179" s="45">
        <v>2</v>
      </c>
      <c r="E179" s="5">
        <v>0.57999999999999996</v>
      </c>
      <c r="F179" s="5">
        <v>14.52</v>
      </c>
      <c r="G179" s="5">
        <v>67.739999999999995</v>
      </c>
      <c r="H179" s="32"/>
      <c r="I179" s="86"/>
    </row>
    <row r="180" spans="1:19" s="11" customFormat="1" ht="24" customHeight="1" x14ac:dyDescent="0.25">
      <c r="A180" s="194"/>
      <c r="B180" s="8" t="s">
        <v>18</v>
      </c>
      <c r="C180" s="100">
        <v>20</v>
      </c>
      <c r="D180" s="45">
        <v>1.46</v>
      </c>
      <c r="E180" s="5">
        <v>0.34</v>
      </c>
      <c r="F180" s="5">
        <v>8.84</v>
      </c>
      <c r="G180" s="5">
        <v>46.98</v>
      </c>
      <c r="H180" s="32"/>
      <c r="I180" s="86"/>
    </row>
    <row r="181" spans="1:19" s="11" customFormat="1" ht="24" customHeight="1" x14ac:dyDescent="0.25">
      <c r="A181" s="194"/>
      <c r="B181" s="13" t="s">
        <v>29</v>
      </c>
      <c r="C181" s="7">
        <f>C175+C176+C177+C178+C179+C180</f>
        <v>710</v>
      </c>
      <c r="D181" s="34">
        <f>D175+D176+D177+D178+D179+D180</f>
        <v>34.770000000000003</v>
      </c>
      <c r="E181" s="34">
        <f t="shared" ref="E181:G181" si="14">E175+E176+E177+E178+E179+E180</f>
        <v>25.169999999999998</v>
      </c>
      <c r="F181" s="34">
        <f t="shared" si="14"/>
        <v>100.97</v>
      </c>
      <c r="G181" s="34">
        <f t="shared" si="14"/>
        <v>767.98000000000013</v>
      </c>
      <c r="H181" s="57"/>
      <c r="I181" s="86">
        <f>G181*100/G190</f>
        <v>44.845809318594569</v>
      </c>
    </row>
    <row r="182" spans="1:19" s="11" customFormat="1" ht="29.25" customHeight="1" x14ac:dyDescent="0.25">
      <c r="A182" s="195" t="s">
        <v>113</v>
      </c>
      <c r="B182" s="8" t="s">
        <v>50</v>
      </c>
      <c r="C182" s="4">
        <v>85</v>
      </c>
      <c r="D182" s="45">
        <v>7.52</v>
      </c>
      <c r="E182" s="45">
        <v>13.46</v>
      </c>
      <c r="F182" s="45">
        <v>1.51</v>
      </c>
      <c r="G182" s="45">
        <v>157</v>
      </c>
      <c r="H182" s="32" t="s">
        <v>51</v>
      </c>
      <c r="I182" s="86"/>
    </row>
    <row r="183" spans="1:19" s="11" customFormat="1" ht="29.25" customHeight="1" x14ac:dyDescent="0.25">
      <c r="A183" s="196"/>
      <c r="B183" s="8" t="s">
        <v>12</v>
      </c>
      <c r="C183" s="100">
        <v>50</v>
      </c>
      <c r="D183" s="41">
        <v>0.6</v>
      </c>
      <c r="E183" s="41">
        <v>2.35</v>
      </c>
      <c r="F183" s="41">
        <v>3</v>
      </c>
      <c r="G183" s="41">
        <v>39</v>
      </c>
      <c r="H183" s="54" t="s">
        <v>77</v>
      </c>
      <c r="I183" s="86"/>
    </row>
    <row r="184" spans="1:19" s="11" customFormat="1" ht="29.25" customHeight="1" x14ac:dyDescent="0.25">
      <c r="A184" s="196"/>
      <c r="B184" s="12" t="s">
        <v>31</v>
      </c>
      <c r="C184" s="4">
        <v>180</v>
      </c>
      <c r="D184" s="5">
        <v>5.48</v>
      </c>
      <c r="E184" s="5">
        <v>4.88</v>
      </c>
      <c r="F184" s="5">
        <v>9.07</v>
      </c>
      <c r="G184" s="5">
        <v>102</v>
      </c>
      <c r="H184" s="32" t="s">
        <v>32</v>
      </c>
      <c r="I184" s="86"/>
    </row>
    <row r="185" spans="1:19" s="11" customFormat="1" ht="29.25" customHeight="1" x14ac:dyDescent="0.25">
      <c r="A185" s="196"/>
      <c r="B185" s="12" t="s">
        <v>18</v>
      </c>
      <c r="C185" s="45">
        <v>30</v>
      </c>
      <c r="D185" s="45">
        <v>2.19</v>
      </c>
      <c r="E185" s="5">
        <v>0.51</v>
      </c>
      <c r="F185" s="5">
        <v>13.26</v>
      </c>
      <c r="G185" s="5">
        <v>70.47</v>
      </c>
      <c r="H185" s="54"/>
      <c r="I185" s="86"/>
    </row>
    <row r="186" spans="1:19" s="11" customFormat="1" ht="24" customHeight="1" x14ac:dyDescent="0.25">
      <c r="A186" s="197"/>
      <c r="B186" s="15" t="s">
        <v>33</v>
      </c>
      <c r="C186" s="7">
        <f>C182+C183+C184+C185</f>
        <v>345</v>
      </c>
      <c r="D186" s="18">
        <f>D182+D183+D184+D185</f>
        <v>15.79</v>
      </c>
      <c r="E186" s="18">
        <f t="shared" ref="E186:G186" si="15">E182+E183+E184+E185</f>
        <v>21.200000000000003</v>
      </c>
      <c r="F186" s="18">
        <f t="shared" si="15"/>
        <v>26.84</v>
      </c>
      <c r="G186" s="18">
        <f t="shared" si="15"/>
        <v>368.47</v>
      </c>
      <c r="H186" s="58"/>
      <c r="I186" s="86">
        <f>G186*100/G190</f>
        <v>21.516621994872963</v>
      </c>
    </row>
    <row r="187" spans="1:19" s="11" customFormat="1" ht="24" customHeight="1" x14ac:dyDescent="0.25">
      <c r="A187" s="179" t="s">
        <v>114</v>
      </c>
      <c r="B187" s="12" t="s">
        <v>119</v>
      </c>
      <c r="C187" s="4">
        <v>180</v>
      </c>
      <c r="D187" s="5">
        <v>0.06</v>
      </c>
      <c r="E187" s="5">
        <v>0.02</v>
      </c>
      <c r="F187" s="5">
        <v>9.99</v>
      </c>
      <c r="G187" s="5">
        <v>40</v>
      </c>
      <c r="H187" s="32" t="s">
        <v>120</v>
      </c>
      <c r="I187" s="86"/>
    </row>
    <row r="188" spans="1:19" s="11" customFormat="1" ht="24" customHeight="1" x14ac:dyDescent="0.25">
      <c r="A188" s="180"/>
      <c r="B188" s="8" t="s">
        <v>17</v>
      </c>
      <c r="C188" s="45">
        <v>20</v>
      </c>
      <c r="D188" s="45">
        <v>2</v>
      </c>
      <c r="E188" s="5">
        <v>0.57999999999999996</v>
      </c>
      <c r="F188" s="5">
        <v>14.52</v>
      </c>
      <c r="G188" s="5">
        <v>67.739999999999995</v>
      </c>
      <c r="H188" s="32"/>
      <c r="I188" s="86"/>
    </row>
    <row r="189" spans="1:19" s="11" customFormat="1" ht="32.25" customHeight="1" x14ac:dyDescent="0.25">
      <c r="A189" s="181"/>
      <c r="B189" s="13" t="s">
        <v>115</v>
      </c>
      <c r="C189" s="20">
        <f>C187+C188</f>
        <v>200</v>
      </c>
      <c r="D189" s="17">
        <f>D187+D188</f>
        <v>2.06</v>
      </c>
      <c r="E189" s="17">
        <f>E187+E188</f>
        <v>0.6</v>
      </c>
      <c r="F189" s="17">
        <f>F187+F188</f>
        <v>24.509999999999998</v>
      </c>
      <c r="G189" s="17">
        <f>G187+G188</f>
        <v>107.74</v>
      </c>
      <c r="H189" s="59"/>
      <c r="I189" s="86">
        <f>G189*100/G190</f>
        <v>6.2914235995538661</v>
      </c>
    </row>
    <row r="190" spans="1:19" s="11" customFormat="1" ht="32.25" customHeight="1" x14ac:dyDescent="0.25">
      <c r="A190" s="177" t="s">
        <v>34</v>
      </c>
      <c r="B190" s="178"/>
      <c r="C190" s="35">
        <f>C171+C181+C186+C189+C174</f>
        <v>1725</v>
      </c>
      <c r="D190" s="35">
        <f>D171+D181+D186+D189+D174</f>
        <v>60.63</v>
      </c>
      <c r="E190" s="35">
        <f>E171+E181+E186+E189+E174</f>
        <v>53.940000000000005</v>
      </c>
      <c r="F190" s="35">
        <f>F171+F181+F186+F189+F174</f>
        <v>218.33</v>
      </c>
      <c r="G190" s="35">
        <f>G171+G181+G186+G189+G174</f>
        <v>1712.49</v>
      </c>
      <c r="H190" s="57"/>
      <c r="I190" s="86"/>
    </row>
    <row r="191" spans="1:19" s="11" customFormat="1" ht="24" customHeight="1" x14ac:dyDescent="0.25">
      <c r="A191"/>
      <c r="B191"/>
      <c r="C191"/>
      <c r="D191"/>
      <c r="E191"/>
      <c r="F191"/>
      <c r="G191"/>
      <c r="H191" s="64"/>
      <c r="I191" s="84"/>
    </row>
    <row r="192" spans="1:19" s="11" customFormat="1" ht="24" customHeight="1" x14ac:dyDescent="0.3">
      <c r="A192" s="185" t="s">
        <v>78</v>
      </c>
      <c r="B192" s="185"/>
      <c r="C192" s="2"/>
      <c r="D192" s="3"/>
      <c r="E192" s="3"/>
      <c r="F192" s="3"/>
      <c r="G192" s="3"/>
      <c r="H192" s="53"/>
      <c r="I192" s="84"/>
    </row>
    <row r="193" spans="1:9" x14ac:dyDescent="0.25">
      <c r="A193" s="170" t="s">
        <v>2</v>
      </c>
      <c r="B193" s="170" t="s">
        <v>3</v>
      </c>
      <c r="C193" s="172" t="s">
        <v>4</v>
      </c>
      <c r="D193" s="174" t="s">
        <v>5</v>
      </c>
      <c r="E193" s="175"/>
      <c r="F193" s="176"/>
      <c r="G193" s="201" t="s">
        <v>6</v>
      </c>
      <c r="H193" s="184" t="s">
        <v>7</v>
      </c>
      <c r="I193" s="85"/>
    </row>
    <row r="194" spans="1:9" x14ac:dyDescent="0.25">
      <c r="A194" s="171"/>
      <c r="B194" s="171"/>
      <c r="C194" s="173"/>
      <c r="D194" s="118" t="s">
        <v>8</v>
      </c>
      <c r="E194" s="118" t="s">
        <v>9</v>
      </c>
      <c r="F194" s="118" t="s">
        <v>10</v>
      </c>
      <c r="G194" s="202"/>
      <c r="H194" s="184"/>
      <c r="I194" s="85"/>
    </row>
    <row r="195" spans="1:9" s="16" customFormat="1" ht="29.25" customHeight="1" x14ac:dyDescent="0.25">
      <c r="A195" s="179" t="s">
        <v>11</v>
      </c>
      <c r="B195" s="8" t="s">
        <v>184</v>
      </c>
      <c r="C195" s="4">
        <v>155</v>
      </c>
      <c r="D195" s="45">
        <v>3.65</v>
      </c>
      <c r="E195" s="45">
        <v>1.81</v>
      </c>
      <c r="F195" s="45">
        <v>22.49</v>
      </c>
      <c r="G195" s="45">
        <v>181</v>
      </c>
      <c r="H195" s="32" t="s">
        <v>30</v>
      </c>
      <c r="I195" s="86"/>
    </row>
    <row r="196" spans="1:9" s="16" customFormat="1" ht="29.25" customHeight="1" x14ac:dyDescent="0.25">
      <c r="A196" s="180"/>
      <c r="B196" s="8" t="s">
        <v>39</v>
      </c>
      <c r="C196" s="45">
        <v>60</v>
      </c>
      <c r="D196" s="5">
        <v>6.68</v>
      </c>
      <c r="E196" s="5">
        <v>8.4499999999999993</v>
      </c>
      <c r="F196" s="5">
        <v>19.39</v>
      </c>
      <c r="G196" s="6">
        <v>180</v>
      </c>
      <c r="H196" s="32" t="s">
        <v>40</v>
      </c>
      <c r="I196" s="86"/>
    </row>
    <row r="197" spans="1:9" s="11" customFormat="1" ht="32.25" customHeight="1" x14ac:dyDescent="0.25">
      <c r="A197" s="180"/>
      <c r="B197" s="8" t="s">
        <v>66</v>
      </c>
      <c r="C197" s="4">
        <v>180</v>
      </c>
      <c r="D197" s="5">
        <v>2.67</v>
      </c>
      <c r="E197" s="5">
        <v>2.34</v>
      </c>
      <c r="F197" s="5">
        <v>14.31</v>
      </c>
      <c r="G197" s="5">
        <v>89</v>
      </c>
      <c r="H197" s="54" t="s">
        <v>67</v>
      </c>
      <c r="I197" s="86"/>
    </row>
    <row r="198" spans="1:9" s="11" customFormat="1" ht="24.75" customHeight="1" x14ac:dyDescent="0.25">
      <c r="A198" s="181"/>
      <c r="B198" s="15" t="s">
        <v>21</v>
      </c>
      <c r="C198" s="7">
        <f>C195+C196+C197</f>
        <v>395</v>
      </c>
      <c r="D198" s="117">
        <f>D195+D196+D197</f>
        <v>13</v>
      </c>
      <c r="E198" s="117">
        <f>E195+E196+E197</f>
        <v>12.6</v>
      </c>
      <c r="F198" s="17">
        <f>F195+F196+F197</f>
        <v>56.19</v>
      </c>
      <c r="G198" s="37">
        <f>G195+G196+G197</f>
        <v>450</v>
      </c>
      <c r="H198" s="63"/>
      <c r="I198" s="86">
        <f>G198*100/G218</f>
        <v>26.080757617030155</v>
      </c>
    </row>
    <row r="199" spans="1:9" s="11" customFormat="1" ht="32.25" customHeight="1" x14ac:dyDescent="0.25">
      <c r="A199" s="189" t="s">
        <v>148</v>
      </c>
      <c r="B199" s="12" t="s">
        <v>151</v>
      </c>
      <c r="C199" s="4">
        <v>180</v>
      </c>
      <c r="D199" s="46">
        <v>5.22</v>
      </c>
      <c r="E199" s="46">
        <v>4.5</v>
      </c>
      <c r="F199" s="46">
        <v>7.2</v>
      </c>
      <c r="G199" s="46">
        <v>90</v>
      </c>
      <c r="H199" s="32" t="s">
        <v>152</v>
      </c>
      <c r="I199" s="86"/>
    </row>
    <row r="200" spans="1:9" s="11" customFormat="1" ht="24" customHeight="1" x14ac:dyDescent="0.25">
      <c r="A200" s="191"/>
      <c r="B200" s="15" t="s">
        <v>150</v>
      </c>
      <c r="C200" s="7">
        <v>180</v>
      </c>
      <c r="D200" s="17">
        <v>5.22</v>
      </c>
      <c r="E200" s="17">
        <v>4.5</v>
      </c>
      <c r="F200" s="17">
        <v>7.2</v>
      </c>
      <c r="G200" s="17">
        <v>90</v>
      </c>
      <c r="H200" s="32"/>
      <c r="I200" s="86">
        <f>G200*100/G218</f>
        <v>5.2161515234060305</v>
      </c>
    </row>
    <row r="201" spans="1:9" s="11" customFormat="1" ht="37.5" customHeight="1" x14ac:dyDescent="0.25">
      <c r="A201" s="194" t="s">
        <v>14</v>
      </c>
      <c r="B201" s="12" t="s">
        <v>97</v>
      </c>
      <c r="C201" s="45" t="s">
        <v>156</v>
      </c>
      <c r="D201" s="41">
        <v>2.81</v>
      </c>
      <c r="E201" s="41">
        <v>5.17</v>
      </c>
      <c r="F201" s="41">
        <v>10.82</v>
      </c>
      <c r="G201" s="41">
        <v>101.14</v>
      </c>
      <c r="H201" s="32" t="s">
        <v>86</v>
      </c>
      <c r="I201" s="86"/>
    </row>
    <row r="202" spans="1:9" s="11" customFormat="1" ht="26.25" customHeight="1" x14ac:dyDescent="0.25">
      <c r="A202" s="194"/>
      <c r="B202" s="33" t="s">
        <v>91</v>
      </c>
      <c r="C202" s="25">
        <v>80</v>
      </c>
      <c r="D202" s="206">
        <v>12.98</v>
      </c>
      <c r="E202" s="206">
        <v>13.1</v>
      </c>
      <c r="F202" s="206">
        <v>11.92</v>
      </c>
      <c r="G202" s="206">
        <v>218</v>
      </c>
      <c r="H202" s="32" t="s">
        <v>92</v>
      </c>
      <c r="I202" s="86"/>
    </row>
    <row r="203" spans="1:9" s="11" customFormat="1" ht="26.25" customHeight="1" x14ac:dyDescent="0.25">
      <c r="A203" s="194"/>
      <c r="B203" s="92" t="s">
        <v>159</v>
      </c>
      <c r="C203" s="25">
        <v>80</v>
      </c>
      <c r="D203" s="207"/>
      <c r="E203" s="207"/>
      <c r="F203" s="207"/>
      <c r="G203" s="207"/>
      <c r="H203" s="32" t="s">
        <v>160</v>
      </c>
      <c r="I203" s="86"/>
    </row>
    <row r="204" spans="1:9" s="11" customFormat="1" ht="29.25" customHeight="1" x14ac:dyDescent="0.25">
      <c r="A204" s="194"/>
      <c r="B204" s="65" t="s">
        <v>161</v>
      </c>
      <c r="C204" s="128">
        <v>150</v>
      </c>
      <c r="D204" s="131">
        <v>3.65</v>
      </c>
      <c r="E204" s="131">
        <v>5.37</v>
      </c>
      <c r="F204" s="131">
        <v>36.68</v>
      </c>
      <c r="G204" s="131">
        <v>200</v>
      </c>
      <c r="H204" s="129" t="s">
        <v>162</v>
      </c>
      <c r="I204" s="86"/>
    </row>
    <row r="205" spans="1:9" s="11" customFormat="1" ht="29.25" customHeight="1" x14ac:dyDescent="0.25">
      <c r="A205" s="194"/>
      <c r="B205" s="12" t="s">
        <v>16</v>
      </c>
      <c r="C205" s="45">
        <v>180</v>
      </c>
      <c r="D205" s="41">
        <v>0.14000000000000001</v>
      </c>
      <c r="E205" s="130">
        <v>0.14000000000000001</v>
      </c>
      <c r="F205" s="130">
        <v>21.49</v>
      </c>
      <c r="G205" s="130">
        <v>87.84</v>
      </c>
      <c r="H205" s="32" t="s">
        <v>28</v>
      </c>
      <c r="I205" s="86"/>
    </row>
    <row r="206" spans="1:9" s="11" customFormat="1" ht="32.25" customHeight="1" x14ac:dyDescent="0.25">
      <c r="A206" s="194"/>
      <c r="B206" s="8" t="s">
        <v>17</v>
      </c>
      <c r="C206" s="45">
        <v>10</v>
      </c>
      <c r="D206" s="45">
        <v>1</v>
      </c>
      <c r="E206" s="5">
        <v>0.28999999999999998</v>
      </c>
      <c r="F206" s="5">
        <v>7.26</v>
      </c>
      <c r="G206" s="5">
        <v>33.869999999999997</v>
      </c>
      <c r="H206" s="32"/>
      <c r="I206" s="86"/>
    </row>
    <row r="207" spans="1:9" s="11" customFormat="1" ht="32.25" customHeight="1" x14ac:dyDescent="0.25">
      <c r="A207" s="194"/>
      <c r="B207" s="8" t="s">
        <v>18</v>
      </c>
      <c r="C207" s="100">
        <v>20</v>
      </c>
      <c r="D207" s="45">
        <v>1.46</v>
      </c>
      <c r="E207" s="5">
        <v>0.34</v>
      </c>
      <c r="F207" s="5">
        <v>8.84</v>
      </c>
      <c r="G207" s="5">
        <v>46.98</v>
      </c>
      <c r="H207" s="32"/>
      <c r="I207" s="86"/>
    </row>
    <row r="208" spans="1:9" s="11" customFormat="1" ht="24" customHeight="1" x14ac:dyDescent="0.25">
      <c r="A208" s="194"/>
      <c r="B208" s="13" t="s">
        <v>29</v>
      </c>
      <c r="C208" s="7">
        <v>710</v>
      </c>
      <c r="D208" s="34">
        <f>D201+D202+D204+D205+D206</f>
        <v>20.580000000000002</v>
      </c>
      <c r="E208" s="34">
        <f t="shared" ref="E208:G208" si="16">E201+E202+E204+E205+E206</f>
        <v>24.07</v>
      </c>
      <c r="F208" s="34">
        <f t="shared" si="16"/>
        <v>88.17</v>
      </c>
      <c r="G208" s="34">
        <f t="shared" si="16"/>
        <v>640.85</v>
      </c>
      <c r="H208" s="57"/>
      <c r="I208" s="86">
        <f>G208*100/G218</f>
        <v>37.141896708608385</v>
      </c>
    </row>
    <row r="209" spans="1:9" s="11" customFormat="1" ht="24" customHeight="1" x14ac:dyDescent="0.25">
      <c r="A209" s="179" t="s">
        <v>113</v>
      </c>
      <c r="B209" s="8" t="s">
        <v>71</v>
      </c>
      <c r="C209" s="4">
        <v>80</v>
      </c>
      <c r="D209" s="139">
        <v>12.08</v>
      </c>
      <c r="E209" s="139">
        <v>3.92</v>
      </c>
      <c r="F209" s="139">
        <v>8.2100000000000009</v>
      </c>
      <c r="G209" s="139">
        <v>166</v>
      </c>
      <c r="H209" s="32" t="s">
        <v>163</v>
      </c>
      <c r="I209" s="86"/>
    </row>
    <row r="210" spans="1:9" s="11" customFormat="1" ht="32.25" customHeight="1" x14ac:dyDescent="0.25">
      <c r="A210" s="180"/>
      <c r="B210" s="12" t="s">
        <v>122</v>
      </c>
      <c r="C210" s="138">
        <v>150</v>
      </c>
      <c r="D210" s="131">
        <v>2.86</v>
      </c>
      <c r="E210" s="131">
        <v>4.32</v>
      </c>
      <c r="F210" s="131">
        <v>23.01</v>
      </c>
      <c r="G210" s="131">
        <v>142.35</v>
      </c>
      <c r="H210" s="129" t="s">
        <v>123</v>
      </c>
      <c r="I210" s="86"/>
    </row>
    <row r="211" spans="1:9" s="11" customFormat="1" ht="32.25" customHeight="1" x14ac:dyDescent="0.25">
      <c r="A211" s="180"/>
      <c r="B211" s="8" t="s">
        <v>61</v>
      </c>
      <c r="C211" s="4">
        <v>180</v>
      </c>
      <c r="D211" s="130"/>
      <c r="E211" s="130"/>
      <c r="F211" s="143">
        <v>20.16</v>
      </c>
      <c r="G211" s="143">
        <v>81</v>
      </c>
      <c r="H211" s="54" t="s">
        <v>62</v>
      </c>
      <c r="I211" s="86"/>
    </row>
    <row r="212" spans="1:9" s="11" customFormat="1" ht="32.25" customHeight="1" x14ac:dyDescent="0.25">
      <c r="A212" s="180"/>
      <c r="B212" s="8" t="s">
        <v>17</v>
      </c>
      <c r="C212" s="45">
        <v>20</v>
      </c>
      <c r="D212" s="45">
        <v>2</v>
      </c>
      <c r="E212" s="5">
        <v>0.57999999999999996</v>
      </c>
      <c r="F212" s="5">
        <v>14.52</v>
      </c>
      <c r="G212" s="5">
        <v>67.739999999999995</v>
      </c>
      <c r="H212" s="55"/>
      <c r="I212" s="86"/>
    </row>
    <row r="213" spans="1:9" s="11" customFormat="1" ht="24" customHeight="1" x14ac:dyDescent="0.25">
      <c r="A213" s="180"/>
      <c r="B213" s="12" t="s">
        <v>18</v>
      </c>
      <c r="C213" s="100">
        <v>20</v>
      </c>
      <c r="D213" s="45">
        <v>1.46</v>
      </c>
      <c r="E213" s="5">
        <v>0.34</v>
      </c>
      <c r="F213" s="5">
        <v>8.84</v>
      </c>
      <c r="G213" s="5">
        <v>46.98</v>
      </c>
      <c r="H213" s="55"/>
      <c r="I213" s="86"/>
    </row>
    <row r="214" spans="1:9" s="11" customFormat="1" ht="24" customHeight="1" x14ac:dyDescent="0.25">
      <c r="A214" s="181"/>
      <c r="B214" s="15" t="s">
        <v>33</v>
      </c>
      <c r="C214" s="7">
        <f>C209+C211+C213+C210+C212</f>
        <v>450</v>
      </c>
      <c r="D214" s="18">
        <f>D209+D211+D213+D210+D212</f>
        <v>18.399999999999999</v>
      </c>
      <c r="E214" s="18">
        <f t="shared" ref="E214:G214" si="17">E209+E211+E213+E210+E212</f>
        <v>9.16</v>
      </c>
      <c r="F214" s="18">
        <f t="shared" si="17"/>
        <v>74.739999999999995</v>
      </c>
      <c r="G214" s="18">
        <f t="shared" si="17"/>
        <v>504.07000000000005</v>
      </c>
      <c r="H214" s="58"/>
      <c r="I214" s="86">
        <f>G214*100/G218</f>
        <v>29.214505537814205</v>
      </c>
    </row>
    <row r="215" spans="1:9" s="11" customFormat="1" ht="32.25" customHeight="1" x14ac:dyDescent="0.25">
      <c r="A215" s="179" t="s">
        <v>114</v>
      </c>
      <c r="B215" s="8" t="s">
        <v>44</v>
      </c>
      <c r="C215" s="4">
        <v>180</v>
      </c>
      <c r="D215" s="5">
        <v>3.67</v>
      </c>
      <c r="E215" s="5">
        <v>3.19</v>
      </c>
      <c r="F215" s="5">
        <v>15.82</v>
      </c>
      <c r="G215" s="5">
        <v>107</v>
      </c>
      <c r="H215" s="32" t="s">
        <v>45</v>
      </c>
      <c r="I215" s="86"/>
    </row>
    <row r="216" spans="1:9" s="11" customFormat="1" ht="24" customHeight="1" x14ac:dyDescent="0.25">
      <c r="A216" s="180"/>
      <c r="B216" s="8" t="s">
        <v>18</v>
      </c>
      <c r="C216" s="100">
        <v>10</v>
      </c>
      <c r="D216" s="45">
        <v>0.73</v>
      </c>
      <c r="E216" s="5">
        <v>0.17</v>
      </c>
      <c r="F216" s="5">
        <v>4.42</v>
      </c>
      <c r="G216" s="5">
        <v>23.49</v>
      </c>
      <c r="H216" s="32"/>
      <c r="I216" s="86"/>
    </row>
    <row r="217" spans="1:9" s="11" customFormat="1" ht="24" customHeight="1" x14ac:dyDescent="0.25">
      <c r="A217" s="181"/>
      <c r="B217" s="13" t="s">
        <v>115</v>
      </c>
      <c r="C217" s="20">
        <f>C215+C216</f>
        <v>190</v>
      </c>
      <c r="D217" s="17">
        <f>D215+D216</f>
        <v>4.4000000000000004</v>
      </c>
      <c r="E217" s="17">
        <f>E215+E216</f>
        <v>3.36</v>
      </c>
      <c r="F217" s="17">
        <f>F215+F216</f>
        <v>20.240000000000002</v>
      </c>
      <c r="G217" s="17">
        <f>G215+G216</f>
        <v>130.49</v>
      </c>
      <c r="H217" s="59"/>
      <c r="I217" s="86">
        <f>G217*100/G218</f>
        <v>7.5628401365472548</v>
      </c>
    </row>
    <row r="218" spans="1:9" s="11" customFormat="1" ht="24" customHeight="1" x14ac:dyDescent="0.25">
      <c r="A218" s="177" t="s">
        <v>34</v>
      </c>
      <c r="B218" s="178"/>
      <c r="C218" s="121">
        <f>C198+C208+C214+C217</f>
        <v>1745</v>
      </c>
      <c r="D218" s="120">
        <f>D198+D208+D214+D217</f>
        <v>56.379999999999995</v>
      </c>
      <c r="E218" s="120">
        <f t="shared" ref="E218:G218" si="18">E198+E208+E214+E217</f>
        <v>49.19</v>
      </c>
      <c r="F218" s="120">
        <f t="shared" si="18"/>
        <v>239.34000000000003</v>
      </c>
      <c r="G218" s="120">
        <f t="shared" si="18"/>
        <v>1725.41</v>
      </c>
      <c r="H218" s="57"/>
      <c r="I218" s="86"/>
    </row>
    <row r="220" spans="1:9" ht="20.25" x14ac:dyDescent="0.3">
      <c r="A220" s="185" t="s">
        <v>83</v>
      </c>
      <c r="B220" s="185"/>
      <c r="C220" s="2"/>
      <c r="D220" s="3"/>
      <c r="E220" s="3"/>
      <c r="F220" s="3"/>
      <c r="G220" s="3"/>
      <c r="H220" s="53"/>
    </row>
    <row r="221" spans="1:9" s="16" customFormat="1" ht="15.75" customHeight="1" x14ac:dyDescent="0.25">
      <c r="A221" s="170" t="s">
        <v>2</v>
      </c>
      <c r="B221" s="170" t="s">
        <v>3</v>
      </c>
      <c r="C221" s="172" t="s">
        <v>4</v>
      </c>
      <c r="D221" s="174" t="s">
        <v>5</v>
      </c>
      <c r="E221" s="175"/>
      <c r="F221" s="176"/>
      <c r="G221" s="201" t="s">
        <v>6</v>
      </c>
      <c r="H221" s="184" t="s">
        <v>7</v>
      </c>
      <c r="I221" s="85"/>
    </row>
    <row r="222" spans="1:9" s="16" customFormat="1" ht="21" customHeight="1" x14ac:dyDescent="0.25">
      <c r="A222" s="171"/>
      <c r="B222" s="171"/>
      <c r="C222" s="173"/>
      <c r="D222" s="118" t="s">
        <v>8</v>
      </c>
      <c r="E222" s="118" t="s">
        <v>9</v>
      </c>
      <c r="F222" s="118" t="s">
        <v>10</v>
      </c>
      <c r="G222" s="202"/>
      <c r="H222" s="184"/>
      <c r="I222" s="85"/>
    </row>
    <row r="223" spans="1:9" s="11" customFormat="1" ht="32.25" customHeight="1" x14ac:dyDescent="0.25">
      <c r="A223" s="194" t="s">
        <v>11</v>
      </c>
      <c r="B223" s="8" t="s">
        <v>90</v>
      </c>
      <c r="C223" s="4">
        <v>155</v>
      </c>
      <c r="D223" s="45">
        <v>2.4</v>
      </c>
      <c r="E223" s="45">
        <v>3.82</v>
      </c>
      <c r="F223" s="45">
        <v>21.04</v>
      </c>
      <c r="G223" s="45">
        <v>208</v>
      </c>
      <c r="H223" s="32" t="s">
        <v>30</v>
      </c>
      <c r="I223" s="86"/>
    </row>
    <row r="224" spans="1:9" s="11" customFormat="1" ht="32.25" customHeight="1" x14ac:dyDescent="0.25">
      <c r="A224" s="194"/>
      <c r="B224" s="8" t="s">
        <v>24</v>
      </c>
      <c r="C224" s="45">
        <v>40</v>
      </c>
      <c r="D224" s="5">
        <v>2.4500000000000002</v>
      </c>
      <c r="E224" s="5">
        <v>7.55</v>
      </c>
      <c r="F224" s="5">
        <v>14.62</v>
      </c>
      <c r="G224" s="6">
        <v>136</v>
      </c>
      <c r="H224" s="56" t="s">
        <v>23</v>
      </c>
      <c r="I224" s="86"/>
    </row>
    <row r="225" spans="1:9" s="11" customFormat="1" ht="32.25" customHeight="1" x14ac:dyDescent="0.25">
      <c r="A225" s="194"/>
      <c r="B225" s="10" t="s">
        <v>37</v>
      </c>
      <c r="C225" s="70">
        <v>180</v>
      </c>
      <c r="D225" s="45">
        <v>2.85</v>
      </c>
      <c r="E225" s="45">
        <v>2.41</v>
      </c>
      <c r="F225" s="45">
        <v>14.36</v>
      </c>
      <c r="G225" s="45">
        <v>91</v>
      </c>
      <c r="H225" s="32" t="s">
        <v>38</v>
      </c>
      <c r="I225" s="86"/>
    </row>
    <row r="226" spans="1:9" s="11" customFormat="1" ht="24" customHeight="1" x14ac:dyDescent="0.25">
      <c r="A226" s="194"/>
      <c r="B226" s="15" t="s">
        <v>21</v>
      </c>
      <c r="C226" s="7">
        <f>C223+C224+C225</f>
        <v>375</v>
      </c>
      <c r="D226" s="117">
        <f>D223+D224+D225</f>
        <v>7.6999999999999993</v>
      </c>
      <c r="E226" s="117">
        <f>E223+E224+E225</f>
        <v>13.78</v>
      </c>
      <c r="F226" s="17">
        <f>F223+F224+F225</f>
        <v>50.019999999999996</v>
      </c>
      <c r="G226" s="37">
        <f>G223+G224+G225</f>
        <v>435</v>
      </c>
      <c r="H226" s="118"/>
      <c r="I226" s="86">
        <f>G226*100/G242</f>
        <v>24.461701972119279</v>
      </c>
    </row>
    <row r="227" spans="1:9" s="11" customFormat="1" ht="32.25" customHeight="1" x14ac:dyDescent="0.25">
      <c r="A227" s="189" t="s">
        <v>148</v>
      </c>
      <c r="B227" s="12" t="s">
        <v>149</v>
      </c>
      <c r="C227" s="45">
        <v>75</v>
      </c>
      <c r="D227" s="46">
        <v>0.3</v>
      </c>
      <c r="E227" s="46">
        <v>0.3</v>
      </c>
      <c r="F227" s="46">
        <v>0.74</v>
      </c>
      <c r="G227" s="46">
        <v>35.299999999999997</v>
      </c>
      <c r="H227" s="32"/>
      <c r="I227" s="86"/>
    </row>
    <row r="228" spans="1:9" s="11" customFormat="1" ht="24" customHeight="1" x14ac:dyDescent="0.25">
      <c r="A228" s="191"/>
      <c r="B228" s="15" t="s">
        <v>150</v>
      </c>
      <c r="C228" s="51">
        <f>C227</f>
        <v>75</v>
      </c>
      <c r="D228" s="17">
        <f>D227</f>
        <v>0.3</v>
      </c>
      <c r="E228" s="17">
        <f>E227</f>
        <v>0.3</v>
      </c>
      <c r="F228" s="17">
        <f>F227</f>
        <v>0.74</v>
      </c>
      <c r="G228" s="17">
        <f>G227</f>
        <v>35.299999999999997</v>
      </c>
      <c r="H228" s="32"/>
      <c r="I228" s="86">
        <f>G228*100/G242</f>
        <v>1.9850530565880702</v>
      </c>
    </row>
    <row r="229" spans="1:9" s="11" customFormat="1" ht="32.25" customHeight="1" x14ac:dyDescent="0.25">
      <c r="A229" s="194" t="s">
        <v>14</v>
      </c>
      <c r="B229" s="12" t="s">
        <v>188</v>
      </c>
      <c r="C229" s="45" t="s">
        <v>112</v>
      </c>
      <c r="D229" s="41">
        <v>4.67</v>
      </c>
      <c r="E229" s="41">
        <v>0.79</v>
      </c>
      <c r="F229" s="41">
        <v>16.78</v>
      </c>
      <c r="G229" s="41">
        <v>166.64</v>
      </c>
      <c r="H229" s="32" t="s">
        <v>70</v>
      </c>
      <c r="I229" s="86"/>
    </row>
    <row r="230" spans="1:9" s="11" customFormat="1" ht="32.25" customHeight="1" x14ac:dyDescent="0.25">
      <c r="A230" s="194"/>
      <c r="B230" s="22" t="s">
        <v>124</v>
      </c>
      <c r="C230" s="25">
        <v>160</v>
      </c>
      <c r="D230" s="119">
        <v>17.93</v>
      </c>
      <c r="E230" s="119">
        <v>11.73</v>
      </c>
      <c r="F230" s="119">
        <v>33.340000000000003</v>
      </c>
      <c r="G230" s="119">
        <v>311</v>
      </c>
      <c r="H230" s="32" t="s">
        <v>125</v>
      </c>
      <c r="I230" s="86"/>
    </row>
    <row r="231" spans="1:9" s="11" customFormat="1" ht="32.25" customHeight="1" x14ac:dyDescent="0.25">
      <c r="A231" s="194"/>
      <c r="B231" s="22" t="s">
        <v>129</v>
      </c>
      <c r="C231" s="23">
        <v>60</v>
      </c>
      <c r="D231" s="25">
        <v>1.4</v>
      </c>
      <c r="E231" s="25">
        <v>2.76</v>
      </c>
      <c r="F231" s="25">
        <v>7.4</v>
      </c>
      <c r="G231" s="25">
        <v>60.06</v>
      </c>
      <c r="H231" s="56" t="s">
        <v>130</v>
      </c>
      <c r="I231" s="86"/>
    </row>
    <row r="232" spans="1:9" s="11" customFormat="1" ht="32.25" customHeight="1" x14ac:dyDescent="0.25">
      <c r="A232" s="194"/>
      <c r="B232" s="12" t="s">
        <v>164</v>
      </c>
      <c r="C232" s="45">
        <v>180</v>
      </c>
      <c r="D232" s="45">
        <v>0.08</v>
      </c>
      <c r="E232" s="5"/>
      <c r="F232" s="5">
        <v>20.03</v>
      </c>
      <c r="G232" s="5">
        <v>80.459999999999994</v>
      </c>
      <c r="H232" s="32" t="s">
        <v>165</v>
      </c>
      <c r="I232" s="86"/>
    </row>
    <row r="233" spans="1:9" s="11" customFormat="1" ht="24" customHeight="1" x14ac:dyDescent="0.25">
      <c r="A233" s="194"/>
      <c r="B233" s="12" t="s">
        <v>18</v>
      </c>
      <c r="C233" s="100">
        <v>40</v>
      </c>
      <c r="D233" s="45">
        <v>2.92</v>
      </c>
      <c r="E233" s="5">
        <v>0.68</v>
      </c>
      <c r="F233" s="5">
        <v>17.68</v>
      </c>
      <c r="G233" s="5">
        <v>93.96</v>
      </c>
      <c r="H233" s="54"/>
      <c r="I233" s="86"/>
    </row>
    <row r="234" spans="1:9" s="11" customFormat="1" ht="24" customHeight="1" x14ac:dyDescent="0.25">
      <c r="A234" s="194"/>
      <c r="B234" s="13" t="s">
        <v>29</v>
      </c>
      <c r="C234" s="7">
        <v>650</v>
      </c>
      <c r="D234" s="34">
        <f>D229+D230+D231+D232+D233</f>
        <v>27</v>
      </c>
      <c r="E234" s="34">
        <f>E229+E230+E231+E232+E233</f>
        <v>15.959999999999999</v>
      </c>
      <c r="F234" s="34">
        <f>F229+F230+F231+F232+F233</f>
        <v>95.230000000000018</v>
      </c>
      <c r="G234" s="34">
        <f>G229+G230+G231+G232+G233</f>
        <v>712.12000000000012</v>
      </c>
      <c r="H234" s="57"/>
      <c r="I234" s="86">
        <f>G234*100/G242</f>
        <v>40.045211973300198</v>
      </c>
    </row>
    <row r="235" spans="1:9" s="11" customFormat="1" ht="32.25" customHeight="1" x14ac:dyDescent="0.25">
      <c r="A235" s="189" t="s">
        <v>113</v>
      </c>
      <c r="B235" s="8" t="s">
        <v>126</v>
      </c>
      <c r="C235" s="4">
        <v>100</v>
      </c>
      <c r="D235" s="45">
        <v>13.61</v>
      </c>
      <c r="E235" s="5">
        <v>10.67</v>
      </c>
      <c r="F235" s="5">
        <v>14.63</v>
      </c>
      <c r="G235" s="5">
        <v>219</v>
      </c>
      <c r="H235" s="32" t="s">
        <v>127</v>
      </c>
      <c r="I235" s="86"/>
    </row>
    <row r="236" spans="1:9" s="11" customFormat="1" ht="32.25" customHeight="1" x14ac:dyDescent="0.25">
      <c r="A236" s="190"/>
      <c r="B236" s="22" t="s">
        <v>31</v>
      </c>
      <c r="C236" s="23">
        <v>180</v>
      </c>
      <c r="D236" s="41">
        <v>5.48</v>
      </c>
      <c r="E236" s="41">
        <v>4.88</v>
      </c>
      <c r="F236" s="41">
        <v>9.07</v>
      </c>
      <c r="G236" s="41">
        <v>102</v>
      </c>
      <c r="H236" s="32" t="s">
        <v>128</v>
      </c>
      <c r="I236" s="86"/>
    </row>
    <row r="237" spans="1:9" s="11" customFormat="1" ht="32.25" customHeight="1" x14ac:dyDescent="0.25">
      <c r="A237" s="190"/>
      <c r="B237" s="12" t="s">
        <v>177</v>
      </c>
      <c r="C237" s="4">
        <v>50</v>
      </c>
      <c r="D237" s="5">
        <v>3.39</v>
      </c>
      <c r="E237" s="5">
        <v>6.98</v>
      </c>
      <c r="F237" s="5">
        <v>26.07</v>
      </c>
      <c r="G237" s="5">
        <v>201</v>
      </c>
      <c r="H237" s="54" t="s">
        <v>178</v>
      </c>
      <c r="I237" s="86"/>
    </row>
    <row r="238" spans="1:9" s="11" customFormat="1" ht="24" customHeight="1" x14ac:dyDescent="0.25">
      <c r="A238" s="191"/>
      <c r="B238" s="15" t="s">
        <v>33</v>
      </c>
      <c r="C238" s="7">
        <f>C235+C236+C237</f>
        <v>330</v>
      </c>
      <c r="D238" s="18">
        <f>D235+D236+D237</f>
        <v>22.48</v>
      </c>
      <c r="E238" s="18">
        <f t="shared" ref="E238:G238" si="19">E235+E236+E237</f>
        <v>22.53</v>
      </c>
      <c r="F238" s="18">
        <f t="shared" si="19"/>
        <v>49.77</v>
      </c>
      <c r="G238" s="18">
        <f t="shared" si="19"/>
        <v>522</v>
      </c>
      <c r="H238" s="58"/>
      <c r="I238" s="86">
        <f>G238*100/G242</f>
        <v>29.354042366543137</v>
      </c>
    </row>
    <row r="239" spans="1:9" s="11" customFormat="1" ht="24" customHeight="1" x14ac:dyDescent="0.25">
      <c r="A239" s="179" t="s">
        <v>114</v>
      </c>
      <c r="B239" s="12" t="s">
        <v>119</v>
      </c>
      <c r="C239" s="4">
        <v>180</v>
      </c>
      <c r="D239" s="5">
        <v>0.06</v>
      </c>
      <c r="E239" s="5">
        <v>0.02</v>
      </c>
      <c r="F239" s="5">
        <v>9.99</v>
      </c>
      <c r="G239" s="5">
        <v>40</v>
      </c>
      <c r="H239" s="32" t="s">
        <v>120</v>
      </c>
      <c r="I239" s="86"/>
    </row>
    <row r="240" spans="1:9" s="11" customFormat="1" ht="32.25" customHeight="1" x14ac:dyDescent="0.25">
      <c r="A240" s="180"/>
      <c r="B240" s="12" t="s">
        <v>17</v>
      </c>
      <c r="C240" s="45">
        <v>10</v>
      </c>
      <c r="D240" s="45">
        <v>1</v>
      </c>
      <c r="E240" s="5">
        <v>0.28999999999999998</v>
      </c>
      <c r="F240" s="5">
        <v>7.26</v>
      </c>
      <c r="G240" s="5">
        <v>33.869999999999997</v>
      </c>
      <c r="H240" s="32" t="s">
        <v>131</v>
      </c>
      <c r="I240" s="86"/>
    </row>
    <row r="241" spans="1:18" s="11" customFormat="1" ht="32.25" customHeight="1" x14ac:dyDescent="0.25">
      <c r="A241" s="181"/>
      <c r="B241" s="13" t="s">
        <v>115</v>
      </c>
      <c r="C241" s="20">
        <f>C239+C240</f>
        <v>190</v>
      </c>
      <c r="D241" s="17">
        <f>D239+D240</f>
        <v>1.06</v>
      </c>
      <c r="E241" s="17">
        <f>E239+E240</f>
        <v>0.31</v>
      </c>
      <c r="F241" s="17">
        <f>F239+F240</f>
        <v>17.25</v>
      </c>
      <c r="G241" s="17">
        <f>G239+G240</f>
        <v>73.87</v>
      </c>
      <c r="H241" s="59"/>
      <c r="I241" s="86">
        <f>G241*100/G242</f>
        <v>4.1539906314493136</v>
      </c>
    </row>
    <row r="242" spans="1:18" s="11" customFormat="1" ht="24" customHeight="1" x14ac:dyDescent="0.25">
      <c r="A242" s="177" t="s">
        <v>34</v>
      </c>
      <c r="B242" s="178"/>
      <c r="C242" s="35">
        <f>C226+C234+C238+C241+C228</f>
        <v>1620</v>
      </c>
      <c r="D242" s="35">
        <f>D226+D234+D238+D241+D228</f>
        <v>58.540000000000006</v>
      </c>
      <c r="E242" s="35">
        <f>E226+E234+E238+E241+E228</f>
        <v>52.879999999999995</v>
      </c>
      <c r="F242" s="35">
        <f>F226+F234+F238+F241+F228</f>
        <v>213.01000000000002</v>
      </c>
      <c r="G242" s="35">
        <f>G226+G234+G238+G241+G228</f>
        <v>1778.2900000000002</v>
      </c>
      <c r="H242" s="57"/>
      <c r="I242" s="86"/>
    </row>
    <row r="243" spans="1:18" s="11" customFormat="1" ht="24" customHeight="1" x14ac:dyDescent="0.25">
      <c r="A243"/>
      <c r="B243"/>
      <c r="C243"/>
      <c r="D243"/>
      <c r="E243"/>
      <c r="F243"/>
      <c r="G243"/>
      <c r="H243" s="64"/>
      <c r="I243" s="84"/>
    </row>
    <row r="244" spans="1:18" ht="20.25" x14ac:dyDescent="0.3">
      <c r="A244" s="185" t="s">
        <v>89</v>
      </c>
      <c r="B244" s="185"/>
      <c r="C244" s="2"/>
      <c r="D244" s="3"/>
      <c r="E244" s="3"/>
      <c r="F244" s="3"/>
      <c r="G244" s="3"/>
      <c r="H244" s="53"/>
    </row>
    <row r="245" spans="1:18" x14ac:dyDescent="0.25">
      <c r="A245" s="170" t="s">
        <v>2</v>
      </c>
      <c r="B245" s="170" t="s">
        <v>3</v>
      </c>
      <c r="C245" s="172" t="s">
        <v>4</v>
      </c>
      <c r="D245" s="174" t="s">
        <v>5</v>
      </c>
      <c r="E245" s="175"/>
      <c r="F245" s="176"/>
      <c r="G245" s="182" t="s">
        <v>6</v>
      </c>
      <c r="H245" s="184" t="s">
        <v>7</v>
      </c>
      <c r="I245" s="85"/>
    </row>
    <row r="246" spans="1:18" s="16" customFormat="1" ht="15.75" customHeight="1" x14ac:dyDescent="0.25">
      <c r="A246" s="171"/>
      <c r="B246" s="171"/>
      <c r="C246" s="173"/>
      <c r="D246" s="118" t="s">
        <v>8</v>
      </c>
      <c r="E246" s="118" t="s">
        <v>9</v>
      </c>
      <c r="F246" s="118" t="s">
        <v>10</v>
      </c>
      <c r="G246" s="183"/>
      <c r="H246" s="184"/>
      <c r="I246" s="85"/>
    </row>
    <row r="247" spans="1:18" s="16" customFormat="1" ht="29.25" customHeight="1" x14ac:dyDescent="0.25">
      <c r="A247" s="194" t="s">
        <v>11</v>
      </c>
      <c r="B247" s="8" t="s">
        <v>48</v>
      </c>
      <c r="C247" s="4">
        <v>155</v>
      </c>
      <c r="D247" s="45">
        <v>3.27</v>
      </c>
      <c r="E247" s="45">
        <v>0.36</v>
      </c>
      <c r="F247" s="45">
        <v>25.14</v>
      </c>
      <c r="G247" s="45">
        <v>197</v>
      </c>
      <c r="H247" s="32" t="s">
        <v>30</v>
      </c>
      <c r="I247" s="84"/>
    </row>
    <row r="248" spans="1:18" ht="29.25" customHeight="1" x14ac:dyDescent="0.25">
      <c r="A248" s="194"/>
      <c r="B248" s="8" t="s">
        <v>24</v>
      </c>
      <c r="C248" s="45">
        <v>40</v>
      </c>
      <c r="D248" s="5">
        <v>2.4500000000000002</v>
      </c>
      <c r="E248" s="5">
        <v>7.55</v>
      </c>
      <c r="F248" s="5">
        <v>14.62</v>
      </c>
      <c r="G248" s="6">
        <v>136</v>
      </c>
      <c r="H248" s="56" t="s">
        <v>166</v>
      </c>
    </row>
    <row r="249" spans="1:18" ht="29.25" customHeight="1" x14ac:dyDescent="0.25">
      <c r="A249" s="194"/>
      <c r="B249" s="8" t="s">
        <v>44</v>
      </c>
      <c r="C249" s="4">
        <v>180</v>
      </c>
      <c r="D249" s="5">
        <v>3.67</v>
      </c>
      <c r="E249" s="5">
        <v>3.19</v>
      </c>
      <c r="F249" s="5">
        <v>15.82</v>
      </c>
      <c r="G249" s="5">
        <v>107</v>
      </c>
      <c r="H249" s="54" t="s">
        <v>45</v>
      </c>
      <c r="I249" s="94"/>
    </row>
    <row r="250" spans="1:18" ht="32.25" customHeight="1" x14ac:dyDescent="0.25">
      <c r="A250" s="194"/>
      <c r="B250" s="15" t="s">
        <v>21</v>
      </c>
      <c r="C250" s="20">
        <f>C247+C248+C249</f>
        <v>375</v>
      </c>
      <c r="D250" s="117">
        <f>D247+D248+D249</f>
        <v>9.39</v>
      </c>
      <c r="E250" s="117">
        <f>E247+E248+E249</f>
        <v>11.1</v>
      </c>
      <c r="F250" s="17">
        <f>F247+F248+F249</f>
        <v>55.58</v>
      </c>
      <c r="G250" s="37">
        <f>G247+G248+G249</f>
        <v>440</v>
      </c>
      <c r="H250" s="63"/>
      <c r="I250" s="84">
        <f>G250*100/G270</f>
        <v>24.140144511683282</v>
      </c>
    </row>
    <row r="251" spans="1:18" ht="24" hidden="1" customHeight="1" x14ac:dyDescent="0.25">
      <c r="A251" s="189" t="s">
        <v>148</v>
      </c>
      <c r="B251" s="12" t="s">
        <v>151</v>
      </c>
      <c r="C251" s="4">
        <v>180</v>
      </c>
      <c r="D251" s="46">
        <v>5.22</v>
      </c>
      <c r="E251" s="46">
        <v>4.5</v>
      </c>
      <c r="F251" s="46">
        <v>7.2</v>
      </c>
      <c r="G251" s="46">
        <v>90</v>
      </c>
      <c r="H251" s="32" t="s">
        <v>152</v>
      </c>
    </row>
    <row r="252" spans="1:18" ht="32.25" hidden="1" customHeight="1" x14ac:dyDescent="0.25">
      <c r="A252" s="191"/>
      <c r="B252" s="15" t="s">
        <v>150</v>
      </c>
      <c r="C252" s="7">
        <v>180</v>
      </c>
      <c r="D252" s="17">
        <v>5.22</v>
      </c>
      <c r="E252" s="17">
        <v>4.5</v>
      </c>
      <c r="F252" s="17">
        <v>7.2</v>
      </c>
      <c r="G252" s="17">
        <v>90</v>
      </c>
      <c r="H252" s="32"/>
      <c r="I252" s="84">
        <f>G252*100/G270</f>
        <v>4.9377568319352161</v>
      </c>
    </row>
    <row r="253" spans="1:18" ht="37.5" customHeight="1" x14ac:dyDescent="0.25">
      <c r="A253" s="194" t="s">
        <v>14</v>
      </c>
      <c r="B253" s="12" t="s">
        <v>111</v>
      </c>
      <c r="C253" s="45" t="s">
        <v>158</v>
      </c>
      <c r="D253" s="45">
        <v>5.25</v>
      </c>
      <c r="E253" s="45">
        <v>4.0999999999999996</v>
      </c>
      <c r="F253" s="45">
        <v>12.23</v>
      </c>
      <c r="G253" s="45">
        <v>106.92</v>
      </c>
      <c r="H253" s="32" t="s">
        <v>190</v>
      </c>
      <c r="I253" s="86"/>
    </row>
    <row r="254" spans="1:18" s="11" customFormat="1" ht="32.25" customHeight="1" x14ac:dyDescent="0.25">
      <c r="A254" s="194"/>
      <c r="B254" s="8" t="s">
        <v>134</v>
      </c>
      <c r="C254" s="4">
        <v>80</v>
      </c>
      <c r="D254" s="45">
        <v>12.44</v>
      </c>
      <c r="E254" s="5">
        <v>9.24</v>
      </c>
      <c r="F254" s="5">
        <v>12.56</v>
      </c>
      <c r="G254" s="5">
        <v>183</v>
      </c>
      <c r="H254" s="126" t="s">
        <v>135</v>
      </c>
      <c r="I254" s="86"/>
      <c r="L254" s="28"/>
      <c r="M254" s="26"/>
      <c r="N254" s="24"/>
      <c r="O254" s="30"/>
      <c r="P254" s="30"/>
      <c r="Q254" s="30"/>
      <c r="R254" s="93"/>
    </row>
    <row r="255" spans="1:18" s="11" customFormat="1" ht="32.25" customHeight="1" x14ac:dyDescent="0.25">
      <c r="A255" s="194"/>
      <c r="B255" s="33" t="s">
        <v>26</v>
      </c>
      <c r="C255" s="23">
        <v>30</v>
      </c>
      <c r="D255" s="23">
        <v>0.42</v>
      </c>
      <c r="E255" s="23">
        <v>1.5</v>
      </c>
      <c r="F255" s="23">
        <v>1.76</v>
      </c>
      <c r="G255" s="23">
        <v>22.23</v>
      </c>
      <c r="H255" s="32" t="s">
        <v>27</v>
      </c>
      <c r="I255" s="91"/>
    </row>
    <row r="256" spans="1:18" s="11" customFormat="1" ht="32.25" customHeight="1" x14ac:dyDescent="0.25">
      <c r="A256" s="194"/>
      <c r="B256" s="22" t="s">
        <v>81</v>
      </c>
      <c r="C256" s="128">
        <v>150</v>
      </c>
      <c r="D256" s="131">
        <v>30.7</v>
      </c>
      <c r="E256" s="131">
        <v>4.8</v>
      </c>
      <c r="F256" s="131">
        <v>20.43</v>
      </c>
      <c r="G256" s="131">
        <v>137.25</v>
      </c>
      <c r="H256" s="149" t="s">
        <v>87</v>
      </c>
      <c r="I256" s="86"/>
    </row>
    <row r="257" spans="1:10" s="11" customFormat="1" ht="32.25" customHeight="1" x14ac:dyDescent="0.25">
      <c r="A257" s="194"/>
      <c r="B257" s="12" t="s">
        <v>16</v>
      </c>
      <c r="C257" s="45">
        <v>180</v>
      </c>
      <c r="D257" s="45">
        <v>0.14000000000000001</v>
      </c>
      <c r="E257" s="5">
        <v>0.14000000000000001</v>
      </c>
      <c r="F257" s="5">
        <v>21.49</v>
      </c>
      <c r="G257" s="5">
        <v>87.84</v>
      </c>
      <c r="H257" s="32" t="s">
        <v>28</v>
      </c>
      <c r="I257" s="84"/>
      <c r="J257" s="39"/>
    </row>
    <row r="258" spans="1:10" s="11" customFormat="1" ht="32.25" customHeight="1" x14ac:dyDescent="0.25">
      <c r="A258" s="194"/>
      <c r="B258" s="12" t="s">
        <v>17</v>
      </c>
      <c r="C258" s="45">
        <v>40</v>
      </c>
      <c r="D258" s="45">
        <v>4</v>
      </c>
      <c r="E258" s="5">
        <v>1.1599999999999999</v>
      </c>
      <c r="F258" s="5">
        <v>29.04</v>
      </c>
      <c r="G258" s="5">
        <v>135.47999999999999</v>
      </c>
      <c r="H258" s="32"/>
      <c r="I258" s="84"/>
      <c r="J258" s="39"/>
    </row>
    <row r="259" spans="1:10" ht="24" customHeight="1" x14ac:dyDescent="0.25">
      <c r="A259" s="194"/>
      <c r="B259" s="12" t="s">
        <v>18</v>
      </c>
      <c r="C259" s="100">
        <v>20</v>
      </c>
      <c r="D259" s="45">
        <v>1.46</v>
      </c>
      <c r="E259" s="5">
        <v>0.34</v>
      </c>
      <c r="F259" s="5">
        <v>8.84</v>
      </c>
      <c r="G259" s="5">
        <v>46.98</v>
      </c>
      <c r="H259" s="54"/>
      <c r="J259" s="95"/>
    </row>
    <row r="260" spans="1:10" ht="24" customHeight="1" thickBot="1" x14ac:dyDescent="0.3">
      <c r="A260" s="194"/>
      <c r="B260" s="13" t="s">
        <v>29</v>
      </c>
      <c r="C260" s="7">
        <v>678</v>
      </c>
      <c r="D260" s="34">
        <f>D253+D254+D255+D256+D257+D258+D259</f>
        <v>54.410000000000004</v>
      </c>
      <c r="E260" s="34">
        <f t="shared" ref="E260:G260" si="20">E253+E254+E255+E256+E257+E258+E259</f>
        <v>21.28</v>
      </c>
      <c r="F260" s="34">
        <f t="shared" si="20"/>
        <v>106.35</v>
      </c>
      <c r="G260" s="34">
        <f t="shared" si="20"/>
        <v>719.7</v>
      </c>
      <c r="H260" s="57"/>
      <c r="I260" s="84">
        <f>G260*100/G270</f>
        <v>39.48559546604195</v>
      </c>
      <c r="J260" s="95"/>
    </row>
    <row r="261" spans="1:10" ht="24" customHeight="1" thickBot="1" x14ac:dyDescent="0.3">
      <c r="A261" s="179" t="s">
        <v>113</v>
      </c>
      <c r="B261" s="69" t="s">
        <v>65</v>
      </c>
      <c r="C261" s="74">
        <v>150</v>
      </c>
      <c r="D261" s="132">
        <v>3.09</v>
      </c>
      <c r="E261" s="133">
        <v>4.8600000000000003</v>
      </c>
      <c r="F261" s="133">
        <v>14.5</v>
      </c>
      <c r="G261" s="133">
        <v>112.65</v>
      </c>
      <c r="H261" s="72" t="s">
        <v>88</v>
      </c>
      <c r="J261" s="95"/>
    </row>
    <row r="262" spans="1:10" ht="32.25" customHeight="1" x14ac:dyDescent="0.25">
      <c r="A262" s="180"/>
      <c r="B262" s="8" t="s">
        <v>98</v>
      </c>
      <c r="C262" s="4">
        <v>40</v>
      </c>
      <c r="D262" s="5">
        <v>5.08</v>
      </c>
      <c r="E262" s="5">
        <v>4.5999999999999996</v>
      </c>
      <c r="F262" s="5">
        <v>0.28000000000000003</v>
      </c>
      <c r="G262" s="5">
        <v>63</v>
      </c>
      <c r="H262" s="32" t="s">
        <v>99</v>
      </c>
      <c r="J262" s="95"/>
    </row>
    <row r="263" spans="1:10" ht="32.25" customHeight="1" x14ac:dyDescent="0.25">
      <c r="A263" s="180"/>
      <c r="B263" s="12" t="s">
        <v>18</v>
      </c>
      <c r="C263" s="45">
        <v>30</v>
      </c>
      <c r="D263" s="45">
        <v>2.19</v>
      </c>
      <c r="E263" s="5">
        <v>0.51</v>
      </c>
      <c r="F263" s="5">
        <v>13.26</v>
      </c>
      <c r="G263" s="5">
        <v>70.47</v>
      </c>
      <c r="H263" s="32"/>
      <c r="J263" s="95"/>
    </row>
    <row r="264" spans="1:10" ht="32.25" customHeight="1" x14ac:dyDescent="0.25">
      <c r="A264" s="180"/>
      <c r="B264" s="8" t="s">
        <v>200</v>
      </c>
      <c r="C264" s="138">
        <v>50</v>
      </c>
      <c r="D264" s="131">
        <v>4.5199999999999996</v>
      </c>
      <c r="E264" s="131">
        <v>4.37</v>
      </c>
      <c r="F264" s="131">
        <v>29.8</v>
      </c>
      <c r="G264" s="131">
        <v>161</v>
      </c>
      <c r="H264" s="126" t="s">
        <v>201</v>
      </c>
      <c r="I264" s="91"/>
      <c r="J264" s="95"/>
    </row>
    <row r="265" spans="1:10" ht="32.25" customHeight="1" x14ac:dyDescent="0.25">
      <c r="A265" s="180"/>
      <c r="B265" s="10" t="s">
        <v>13</v>
      </c>
      <c r="C265" s="70">
        <v>180</v>
      </c>
      <c r="D265" s="45">
        <v>0.12</v>
      </c>
      <c r="E265" s="45">
        <v>0.02</v>
      </c>
      <c r="F265" s="45">
        <v>10.199999999999999</v>
      </c>
      <c r="G265" s="45">
        <v>41</v>
      </c>
      <c r="H265" s="32" t="s">
        <v>20</v>
      </c>
      <c r="J265" s="95"/>
    </row>
    <row r="266" spans="1:10" ht="24" customHeight="1" x14ac:dyDescent="0.25">
      <c r="A266" s="181"/>
      <c r="B266" s="15" t="s">
        <v>33</v>
      </c>
      <c r="C266" s="7">
        <f>C261+C262+C263+C264+C265</f>
        <v>450</v>
      </c>
      <c r="D266" s="18">
        <f>D261+D262+D263+D264+D265</f>
        <v>14.999999999999998</v>
      </c>
      <c r="E266" s="18">
        <f>E261+E262+E263+E264+E265</f>
        <v>14.36</v>
      </c>
      <c r="F266" s="18">
        <f>F261+F262+F263+F264+F265</f>
        <v>68.040000000000006</v>
      </c>
      <c r="G266" s="18">
        <f>G261+G262+G263+G264+G265</f>
        <v>448.12</v>
      </c>
      <c r="H266" s="58"/>
      <c r="I266" s="84">
        <f>G266*100/G270</f>
        <v>24.585639905853437</v>
      </c>
      <c r="J266" s="95"/>
    </row>
    <row r="267" spans="1:10" ht="24" customHeight="1" x14ac:dyDescent="0.25">
      <c r="A267" s="179" t="s">
        <v>114</v>
      </c>
      <c r="B267" s="10" t="s">
        <v>37</v>
      </c>
      <c r="C267" s="70">
        <v>180</v>
      </c>
      <c r="D267" s="45">
        <v>2.85</v>
      </c>
      <c r="E267" s="45">
        <v>2.41</v>
      </c>
      <c r="F267" s="45">
        <v>14.36</v>
      </c>
      <c r="G267" s="45">
        <v>91</v>
      </c>
      <c r="H267" s="32" t="s">
        <v>38</v>
      </c>
      <c r="J267" s="95"/>
    </row>
    <row r="268" spans="1:10" ht="32.25" customHeight="1" x14ac:dyDescent="0.25">
      <c r="A268" s="180"/>
      <c r="B268" s="12" t="s">
        <v>17</v>
      </c>
      <c r="C268" s="45">
        <v>10</v>
      </c>
      <c r="D268" s="45">
        <v>1</v>
      </c>
      <c r="E268" s="5">
        <v>0.28999999999999998</v>
      </c>
      <c r="F268" s="5">
        <v>7.26</v>
      </c>
      <c r="G268" s="5">
        <v>33.869999999999997</v>
      </c>
      <c r="H268" s="32"/>
      <c r="I268" s="94"/>
      <c r="J268" s="95"/>
    </row>
    <row r="269" spans="1:10" ht="24" customHeight="1" x14ac:dyDescent="0.25">
      <c r="A269" s="181"/>
      <c r="B269" s="13" t="s">
        <v>115</v>
      </c>
      <c r="C269" s="20">
        <f>C267+C268</f>
        <v>190</v>
      </c>
      <c r="D269" s="17">
        <f>D267+D268</f>
        <v>3.85</v>
      </c>
      <c r="E269" s="17">
        <f>E267+E268</f>
        <v>2.7</v>
      </c>
      <c r="F269" s="17">
        <f>F267+F268</f>
        <v>21.619999999999997</v>
      </c>
      <c r="G269" s="17">
        <f>G267+G268</f>
        <v>124.87</v>
      </c>
      <c r="H269" s="59"/>
      <c r="I269" s="84">
        <f>G269*100/G270</f>
        <v>6.8508632844861168</v>
      </c>
      <c r="J269" s="95"/>
    </row>
    <row r="270" spans="1:10" ht="24" customHeight="1" x14ac:dyDescent="0.25">
      <c r="A270" s="177" t="s">
        <v>34</v>
      </c>
      <c r="B270" s="178"/>
      <c r="C270" s="35">
        <f>C250+C260+C266+C269+C252</f>
        <v>1873</v>
      </c>
      <c r="D270" s="35">
        <f>D250+D260+D266+D269+D252</f>
        <v>87.86999999999999</v>
      </c>
      <c r="E270" s="35">
        <f>E250+E260+E266+E269+E252</f>
        <v>53.940000000000005</v>
      </c>
      <c r="F270" s="35">
        <f>F250+F260+F266+F269+F252</f>
        <v>258.79000000000002</v>
      </c>
      <c r="G270" s="35">
        <f>G250+G260+G266+G269+G252</f>
        <v>1822.69</v>
      </c>
      <c r="H270" s="57"/>
    </row>
    <row r="271" spans="1:10" ht="24" customHeight="1" x14ac:dyDescent="0.25"/>
  </sheetData>
  <mergeCells count="141">
    <mergeCell ref="A261:A266"/>
    <mergeCell ref="A267:A269"/>
    <mergeCell ref="A270:B270"/>
    <mergeCell ref="A245:A246"/>
    <mergeCell ref="B245:B246"/>
    <mergeCell ref="C245:C246"/>
    <mergeCell ref="D245:F245"/>
    <mergeCell ref="G245:G246"/>
    <mergeCell ref="H245:H246"/>
    <mergeCell ref="A247:A250"/>
    <mergeCell ref="A251:A252"/>
    <mergeCell ref="A253:A260"/>
    <mergeCell ref="D202:D203"/>
    <mergeCell ref="E202:E203"/>
    <mergeCell ref="F202:F203"/>
    <mergeCell ref="G202:G203"/>
    <mergeCell ref="A209:A214"/>
    <mergeCell ref="A235:A238"/>
    <mergeCell ref="A239:A241"/>
    <mergeCell ref="A242:B242"/>
    <mergeCell ref="A244:B244"/>
    <mergeCell ref="A220:B220"/>
    <mergeCell ref="A229:A234"/>
    <mergeCell ref="A223:A226"/>
    <mergeCell ref="A215:A217"/>
    <mergeCell ref="A227:A228"/>
    <mergeCell ref="A168:A171"/>
    <mergeCell ref="A172:A174"/>
    <mergeCell ref="H172:H173"/>
    <mergeCell ref="A175:A181"/>
    <mergeCell ref="A182:A186"/>
    <mergeCell ref="A187:A189"/>
    <mergeCell ref="A190:B190"/>
    <mergeCell ref="A193:A194"/>
    <mergeCell ref="B193:B194"/>
    <mergeCell ref="C193:C194"/>
    <mergeCell ref="D193:F193"/>
    <mergeCell ref="G193:G194"/>
    <mergeCell ref="H193:H194"/>
    <mergeCell ref="H139:H140"/>
    <mergeCell ref="A141:A144"/>
    <mergeCell ref="A145:A146"/>
    <mergeCell ref="A147:A155"/>
    <mergeCell ref="A156:A159"/>
    <mergeCell ref="A160:A162"/>
    <mergeCell ref="A163:B163"/>
    <mergeCell ref="A166:A167"/>
    <mergeCell ref="B166:B167"/>
    <mergeCell ref="C166:C167"/>
    <mergeCell ref="D166:F166"/>
    <mergeCell ref="G166:G167"/>
    <mergeCell ref="H166:H167"/>
    <mergeCell ref="A85:B85"/>
    <mergeCell ref="A86:A87"/>
    <mergeCell ref="B86:B87"/>
    <mergeCell ref="C86:C87"/>
    <mergeCell ref="D86:F86"/>
    <mergeCell ref="G86:G87"/>
    <mergeCell ref="H86:H87"/>
    <mergeCell ref="A88:A92"/>
    <mergeCell ref="A93:A94"/>
    <mergeCell ref="A67:A73"/>
    <mergeCell ref="A74:A79"/>
    <mergeCell ref="A80:A82"/>
    <mergeCell ref="A83:B83"/>
    <mergeCell ref="A56:B56"/>
    <mergeCell ref="A58:C58"/>
    <mergeCell ref="A59:A60"/>
    <mergeCell ref="B59:B60"/>
    <mergeCell ref="H59:H60"/>
    <mergeCell ref="A1:H1"/>
    <mergeCell ref="A4:A5"/>
    <mergeCell ref="B4:B5"/>
    <mergeCell ref="C4:C5"/>
    <mergeCell ref="D4:F4"/>
    <mergeCell ref="G4:G5"/>
    <mergeCell ref="H4:H5"/>
    <mergeCell ref="A3:C3"/>
    <mergeCell ref="A6:A10"/>
    <mergeCell ref="A11:A13"/>
    <mergeCell ref="H11:H12"/>
    <mergeCell ref="A14:A21"/>
    <mergeCell ref="D59:F59"/>
    <mergeCell ref="G59:G60"/>
    <mergeCell ref="C59:C60"/>
    <mergeCell ref="A61:A64"/>
    <mergeCell ref="A53:A55"/>
    <mergeCell ref="A65:A66"/>
    <mergeCell ref="A22:A26"/>
    <mergeCell ref="A27:A29"/>
    <mergeCell ref="A30:B30"/>
    <mergeCell ref="A32:C32"/>
    <mergeCell ref="A33:A34"/>
    <mergeCell ref="B33:B34"/>
    <mergeCell ref="C33:C34"/>
    <mergeCell ref="D33:F33"/>
    <mergeCell ref="G33:G34"/>
    <mergeCell ref="H33:H34"/>
    <mergeCell ref="A35:A38"/>
    <mergeCell ref="A39:A40"/>
    <mergeCell ref="A41:A48"/>
    <mergeCell ref="A49:A52"/>
    <mergeCell ref="A133:A135"/>
    <mergeCell ref="A136:B136"/>
    <mergeCell ref="A138:B138"/>
    <mergeCell ref="A139:A140"/>
    <mergeCell ref="B139:B140"/>
    <mergeCell ref="C139:C140"/>
    <mergeCell ref="A113:B113"/>
    <mergeCell ref="A95:A102"/>
    <mergeCell ref="A103:A107"/>
    <mergeCell ref="A108:A110"/>
    <mergeCell ref="A111:B111"/>
    <mergeCell ref="A114:A115"/>
    <mergeCell ref="B114:B115"/>
    <mergeCell ref="C114:C115"/>
    <mergeCell ref="A116:A119"/>
    <mergeCell ref="A195:A198"/>
    <mergeCell ref="A199:A200"/>
    <mergeCell ref="A201:A208"/>
    <mergeCell ref="H221:H222"/>
    <mergeCell ref="D221:F221"/>
    <mergeCell ref="G221:G222"/>
    <mergeCell ref="C221:C222"/>
    <mergeCell ref="A192:B192"/>
    <mergeCell ref="D96:D97"/>
    <mergeCell ref="E96:E97"/>
    <mergeCell ref="F96:F97"/>
    <mergeCell ref="G96:G97"/>
    <mergeCell ref="D114:F114"/>
    <mergeCell ref="G114:G115"/>
    <mergeCell ref="H114:H115"/>
    <mergeCell ref="D139:F139"/>
    <mergeCell ref="G139:G140"/>
    <mergeCell ref="A218:B218"/>
    <mergeCell ref="A221:A222"/>
    <mergeCell ref="B221:B222"/>
    <mergeCell ref="A165:B165"/>
    <mergeCell ref="A120:A121"/>
    <mergeCell ref="A122:A127"/>
    <mergeCell ref="A128:A132"/>
  </mergeCells>
  <phoneticPr fontId="15" type="noConversion"/>
  <pageMargins left="1.9685039370078741" right="0" top="0" bottom="0" header="0" footer="0"/>
  <pageSetup paperSize="9" scale="1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7"/>
  <sheetViews>
    <sheetView topLeftCell="A259" workbookViewId="0">
      <selection activeCell="D269" sqref="D269:G269"/>
    </sheetView>
  </sheetViews>
  <sheetFormatPr defaultRowHeight="18.75" x14ac:dyDescent="0.3"/>
  <cols>
    <col min="1" max="1" width="10.7109375" style="50" customWidth="1"/>
    <col min="2" max="2" width="47" style="11" customWidth="1"/>
    <col min="3" max="7" width="13.7109375" style="11" customWidth="1"/>
    <col min="8" max="8" width="27.7109375" style="61" customWidth="1"/>
    <col min="9" max="9" width="9.140625" style="108"/>
  </cols>
  <sheetData>
    <row r="1" spans="1:9" ht="20.25" x14ac:dyDescent="0.25">
      <c r="A1" s="169" t="s">
        <v>0</v>
      </c>
      <c r="B1" s="169"/>
      <c r="C1" s="169"/>
      <c r="D1" s="169"/>
      <c r="E1" s="169"/>
      <c r="F1" s="169"/>
      <c r="G1" s="169"/>
      <c r="H1" s="169"/>
    </row>
    <row r="2" spans="1:9" ht="20.25" x14ac:dyDescent="0.25">
      <c r="A2" s="48"/>
      <c r="B2" s="1"/>
      <c r="C2" s="1"/>
      <c r="D2" s="1"/>
      <c r="E2" s="1"/>
      <c r="F2" s="1"/>
      <c r="G2" s="1"/>
      <c r="H2" s="52"/>
    </row>
    <row r="3" spans="1:9" ht="20.25" x14ac:dyDescent="0.3">
      <c r="A3" s="185" t="s">
        <v>1</v>
      </c>
      <c r="B3" s="185"/>
      <c r="C3" s="2"/>
      <c r="D3" s="1"/>
      <c r="E3" s="1"/>
      <c r="F3" s="1"/>
      <c r="G3" s="1"/>
      <c r="H3" s="52"/>
    </row>
    <row r="4" spans="1:9" ht="27" customHeight="1" x14ac:dyDescent="0.25">
      <c r="A4" s="170" t="s">
        <v>2</v>
      </c>
      <c r="B4" s="170" t="s">
        <v>3</v>
      </c>
      <c r="C4" s="172" t="s">
        <v>4</v>
      </c>
      <c r="D4" s="174" t="s">
        <v>5</v>
      </c>
      <c r="E4" s="175"/>
      <c r="F4" s="176"/>
      <c r="G4" s="182" t="s">
        <v>6</v>
      </c>
      <c r="H4" s="184" t="s">
        <v>7</v>
      </c>
      <c r="I4" s="109"/>
    </row>
    <row r="5" spans="1:9" ht="27" customHeight="1" x14ac:dyDescent="0.25">
      <c r="A5" s="171"/>
      <c r="B5" s="171"/>
      <c r="C5" s="173"/>
      <c r="D5" s="102" t="s">
        <v>8</v>
      </c>
      <c r="E5" s="102" t="s">
        <v>9</v>
      </c>
      <c r="F5" s="102" t="s">
        <v>10</v>
      </c>
      <c r="G5" s="183"/>
      <c r="H5" s="184"/>
      <c r="I5" s="109"/>
    </row>
    <row r="6" spans="1:9" ht="27" customHeight="1" x14ac:dyDescent="0.25">
      <c r="A6" s="186" t="s">
        <v>11</v>
      </c>
      <c r="B6" s="8" t="s">
        <v>132</v>
      </c>
      <c r="C6" s="4">
        <v>65</v>
      </c>
      <c r="D6" s="45">
        <v>6.95</v>
      </c>
      <c r="E6" s="45">
        <v>12.87</v>
      </c>
      <c r="F6" s="45">
        <v>1.07</v>
      </c>
      <c r="G6" s="45">
        <v>148</v>
      </c>
      <c r="H6" s="32" t="s">
        <v>168</v>
      </c>
      <c r="I6" s="110"/>
    </row>
    <row r="7" spans="1:9" ht="27" customHeight="1" x14ac:dyDescent="0.25">
      <c r="A7" s="187"/>
      <c r="B7" s="9" t="s">
        <v>12</v>
      </c>
      <c r="C7" s="100">
        <v>40</v>
      </c>
      <c r="D7" s="41">
        <v>0.48</v>
      </c>
      <c r="E7" s="41">
        <v>1.89</v>
      </c>
      <c r="F7" s="41">
        <v>3.08</v>
      </c>
      <c r="G7" s="41">
        <v>31</v>
      </c>
      <c r="H7" s="54" t="s">
        <v>19</v>
      </c>
      <c r="I7" s="96"/>
    </row>
    <row r="8" spans="1:9" ht="27" customHeight="1" x14ac:dyDescent="0.25">
      <c r="A8" s="187"/>
      <c r="B8" s="10" t="s">
        <v>13</v>
      </c>
      <c r="C8" s="70" t="s">
        <v>52</v>
      </c>
      <c r="D8" s="45">
        <v>7.0000000000000007E-2</v>
      </c>
      <c r="E8" s="45">
        <v>0.01</v>
      </c>
      <c r="F8" s="45">
        <v>7.1</v>
      </c>
      <c r="G8" s="45">
        <v>29</v>
      </c>
      <c r="H8" s="32" t="s">
        <v>20</v>
      </c>
      <c r="I8" s="110"/>
    </row>
    <row r="9" spans="1:9" ht="27" customHeight="1" x14ac:dyDescent="0.25">
      <c r="A9" s="187"/>
      <c r="B9" s="8" t="s">
        <v>24</v>
      </c>
      <c r="C9" s="164" t="s">
        <v>222</v>
      </c>
      <c r="D9" s="5">
        <v>2.35</v>
      </c>
      <c r="E9" s="5">
        <v>4.53</v>
      </c>
      <c r="F9" s="5">
        <v>15.1</v>
      </c>
      <c r="G9" s="6">
        <v>107</v>
      </c>
      <c r="H9" s="54" t="s">
        <v>23</v>
      </c>
      <c r="I9" s="110"/>
    </row>
    <row r="10" spans="1:9" ht="27" customHeight="1" x14ac:dyDescent="0.25">
      <c r="A10" s="187"/>
      <c r="B10" s="8" t="s">
        <v>17</v>
      </c>
      <c r="C10" s="45">
        <v>10</v>
      </c>
      <c r="D10" s="45">
        <v>1</v>
      </c>
      <c r="E10" s="5">
        <v>0.28999999999999998</v>
      </c>
      <c r="F10" s="5">
        <v>7.26</v>
      </c>
      <c r="G10" s="5">
        <v>33.869999999999997</v>
      </c>
      <c r="H10" s="54"/>
      <c r="I10" s="110"/>
    </row>
    <row r="11" spans="1:9" ht="27" customHeight="1" x14ac:dyDescent="0.25">
      <c r="A11" s="188"/>
      <c r="B11" s="15" t="s">
        <v>21</v>
      </c>
      <c r="C11" s="51">
        <v>310.5</v>
      </c>
      <c r="D11" s="34">
        <f>D6+D7+D8+D9+D10</f>
        <v>10.85</v>
      </c>
      <c r="E11" s="34">
        <f>E6+E7+E8+E9+E10</f>
        <v>19.59</v>
      </c>
      <c r="F11" s="34">
        <f t="shared" ref="F11:G11" si="0">F6+F7+F8+F9+F10</f>
        <v>33.61</v>
      </c>
      <c r="G11" s="34">
        <f t="shared" si="0"/>
        <v>348.87</v>
      </c>
      <c r="H11" s="54"/>
      <c r="I11" s="110">
        <f>G11*100/G30</f>
        <v>25.675427040632336</v>
      </c>
    </row>
    <row r="12" spans="1:9" ht="22.5" customHeight="1" x14ac:dyDescent="0.25">
      <c r="A12" s="189" t="s">
        <v>148</v>
      </c>
      <c r="B12" s="12" t="s">
        <v>149</v>
      </c>
      <c r="C12" s="45">
        <v>100</v>
      </c>
      <c r="D12" s="46">
        <v>0.4</v>
      </c>
      <c r="E12" s="46">
        <v>0.4</v>
      </c>
      <c r="F12" s="46">
        <v>9.8000000000000007</v>
      </c>
      <c r="G12" s="46">
        <v>44</v>
      </c>
      <c r="H12" s="192" t="s">
        <v>189</v>
      </c>
      <c r="I12" s="110"/>
    </row>
    <row r="13" spans="1:9" ht="22.5" customHeight="1" x14ac:dyDescent="0.25">
      <c r="A13" s="190"/>
      <c r="B13" s="12" t="s">
        <v>181</v>
      </c>
      <c r="C13" s="45">
        <v>100</v>
      </c>
      <c r="D13" s="46">
        <v>1.5</v>
      </c>
      <c r="E13" s="46">
        <v>0.5</v>
      </c>
      <c r="F13" s="46">
        <v>21</v>
      </c>
      <c r="G13" s="46">
        <v>95</v>
      </c>
      <c r="H13" s="193"/>
      <c r="I13" s="110"/>
    </row>
    <row r="14" spans="1:9" ht="27" customHeight="1" x14ac:dyDescent="0.25">
      <c r="A14" s="191"/>
      <c r="B14" s="15" t="s">
        <v>150</v>
      </c>
      <c r="C14" s="51">
        <f>C12</f>
        <v>100</v>
      </c>
      <c r="D14" s="17">
        <f>D12</f>
        <v>0.4</v>
      </c>
      <c r="E14" s="17">
        <f t="shared" ref="E14:G14" si="1">E12</f>
        <v>0.4</v>
      </c>
      <c r="F14" s="17">
        <f t="shared" si="1"/>
        <v>9.8000000000000007</v>
      </c>
      <c r="G14" s="17">
        <f t="shared" si="1"/>
        <v>44</v>
      </c>
      <c r="H14" s="32"/>
      <c r="I14" s="110">
        <f>G14*100/G30</f>
        <v>3.2382228044481405</v>
      </c>
    </row>
    <row r="15" spans="1:9" ht="27" customHeight="1" x14ac:dyDescent="0.25">
      <c r="A15" s="194" t="s">
        <v>14</v>
      </c>
      <c r="B15" s="12" t="s">
        <v>15</v>
      </c>
      <c r="C15" s="45" t="s">
        <v>237</v>
      </c>
      <c r="D15" s="41">
        <v>3.19</v>
      </c>
      <c r="E15" s="41">
        <v>3.1</v>
      </c>
      <c r="F15" s="41">
        <v>7.84</v>
      </c>
      <c r="G15" s="41">
        <v>69.28</v>
      </c>
      <c r="H15" s="54" t="s">
        <v>25</v>
      </c>
      <c r="I15" s="110"/>
    </row>
    <row r="16" spans="1:9" ht="27" customHeight="1" x14ac:dyDescent="0.25">
      <c r="A16" s="194"/>
      <c r="B16" s="22" t="s">
        <v>55</v>
      </c>
      <c r="C16" s="25">
        <v>50</v>
      </c>
      <c r="D16" s="103">
        <v>9.0500000000000007</v>
      </c>
      <c r="E16" s="103">
        <v>10.039999999999999</v>
      </c>
      <c r="F16" s="103">
        <v>6.6</v>
      </c>
      <c r="G16" s="103">
        <v>147.68</v>
      </c>
      <c r="H16" s="32" t="s">
        <v>56</v>
      </c>
      <c r="I16" s="110"/>
    </row>
    <row r="17" spans="1:20" ht="27" customHeight="1" x14ac:dyDescent="0.25">
      <c r="A17" s="194"/>
      <c r="B17" s="33" t="s">
        <v>57</v>
      </c>
      <c r="C17" s="23">
        <v>15</v>
      </c>
      <c r="D17" s="23">
        <v>0.17</v>
      </c>
      <c r="E17" s="23">
        <v>0.31</v>
      </c>
      <c r="F17" s="23">
        <v>1.1399999999999999</v>
      </c>
      <c r="G17" s="23">
        <v>8.15</v>
      </c>
      <c r="H17" s="32" t="s">
        <v>58</v>
      </c>
      <c r="I17" s="110"/>
    </row>
    <row r="18" spans="1:20" ht="37.5" customHeight="1" x14ac:dyDescent="0.25">
      <c r="A18" s="194"/>
      <c r="B18" s="12" t="s">
        <v>218</v>
      </c>
      <c r="C18" s="4">
        <v>100</v>
      </c>
      <c r="D18" s="45">
        <v>2.41</v>
      </c>
      <c r="E18" s="5">
        <v>4.07</v>
      </c>
      <c r="F18" s="5">
        <v>13.01</v>
      </c>
      <c r="G18" s="5">
        <v>100.4</v>
      </c>
      <c r="H18" s="167" t="s">
        <v>219</v>
      </c>
      <c r="I18" s="110"/>
    </row>
    <row r="19" spans="1:20" ht="27" customHeight="1" x14ac:dyDescent="0.25">
      <c r="A19" s="194"/>
      <c r="B19" s="12" t="s">
        <v>164</v>
      </c>
      <c r="C19" s="45">
        <v>150</v>
      </c>
      <c r="D19" s="45">
        <v>7.0000000000000007E-2</v>
      </c>
      <c r="E19" s="5"/>
      <c r="F19" s="5">
        <v>16.7</v>
      </c>
      <c r="G19" s="5">
        <v>67.05</v>
      </c>
      <c r="H19" s="54" t="s">
        <v>165</v>
      </c>
      <c r="I19" s="97"/>
    </row>
    <row r="20" spans="1:20" ht="27" customHeight="1" x14ac:dyDescent="0.25">
      <c r="A20" s="194"/>
      <c r="B20" s="12" t="s">
        <v>17</v>
      </c>
      <c r="C20" s="45">
        <v>10</v>
      </c>
      <c r="D20" s="45">
        <v>1</v>
      </c>
      <c r="E20" s="5">
        <v>0.28999999999999998</v>
      </c>
      <c r="F20" s="5">
        <v>7.26</v>
      </c>
      <c r="G20" s="5">
        <v>33.869999999999997</v>
      </c>
      <c r="H20" s="57"/>
      <c r="I20" s="110"/>
    </row>
    <row r="21" spans="1:20" ht="27" customHeight="1" x14ac:dyDescent="0.25">
      <c r="A21" s="194"/>
      <c r="B21" s="8" t="s">
        <v>18</v>
      </c>
      <c r="C21" s="100">
        <v>20</v>
      </c>
      <c r="D21" s="45">
        <v>1.46</v>
      </c>
      <c r="E21" s="5">
        <v>0.34</v>
      </c>
      <c r="F21" s="5">
        <v>8.84</v>
      </c>
      <c r="G21" s="5">
        <v>46.98</v>
      </c>
      <c r="H21" s="57"/>
      <c r="I21" s="110"/>
    </row>
    <row r="22" spans="1:20" ht="27" customHeight="1" x14ac:dyDescent="0.25">
      <c r="A22" s="194"/>
      <c r="B22" s="13" t="s">
        <v>29</v>
      </c>
      <c r="C22" s="44">
        <v>502.5</v>
      </c>
      <c r="D22" s="34">
        <f t="shared" ref="D22:F22" si="2">D15+D16+D17+D18+D19+D20+D21</f>
        <v>17.350000000000001</v>
      </c>
      <c r="E22" s="34">
        <f t="shared" si="2"/>
        <v>18.149999999999999</v>
      </c>
      <c r="F22" s="34">
        <f t="shared" si="2"/>
        <v>61.39</v>
      </c>
      <c r="G22" s="34">
        <f>G15+G16+G17+G18+G19+G20+G21</f>
        <v>473.41</v>
      </c>
      <c r="H22" s="57"/>
      <c r="I22" s="110">
        <f>G22*100/G30</f>
        <v>34.841069496677143</v>
      </c>
    </row>
    <row r="23" spans="1:20" ht="27" customHeight="1" x14ac:dyDescent="0.25">
      <c r="A23" s="195" t="s">
        <v>113</v>
      </c>
      <c r="B23" s="8" t="s">
        <v>236</v>
      </c>
      <c r="C23" s="4">
        <v>155</v>
      </c>
      <c r="D23" s="45">
        <v>7.73</v>
      </c>
      <c r="E23" s="45">
        <v>10.72</v>
      </c>
      <c r="F23" s="45">
        <v>30.68</v>
      </c>
      <c r="G23" s="45">
        <v>247.64</v>
      </c>
      <c r="H23" s="149" t="s">
        <v>235</v>
      </c>
      <c r="I23" s="110"/>
      <c r="L23" s="28"/>
      <c r="M23" s="24"/>
      <c r="N23" s="24"/>
      <c r="O23" s="28"/>
      <c r="P23" s="24"/>
      <c r="Q23" s="24"/>
      <c r="R23" s="30"/>
      <c r="S23" s="30"/>
      <c r="T23" s="30"/>
    </row>
    <row r="24" spans="1:20" ht="27" customHeight="1" x14ac:dyDescent="0.25">
      <c r="A24" s="196"/>
      <c r="B24" s="8" t="s">
        <v>44</v>
      </c>
      <c r="C24" s="4">
        <v>150</v>
      </c>
      <c r="D24" s="5">
        <v>3.15</v>
      </c>
      <c r="E24" s="5">
        <v>2.72</v>
      </c>
      <c r="F24" s="5">
        <v>12.96</v>
      </c>
      <c r="G24" s="5">
        <v>89</v>
      </c>
      <c r="H24" s="54" t="s">
        <v>45</v>
      </c>
      <c r="I24" s="110"/>
    </row>
    <row r="25" spans="1:20" ht="27" customHeight="1" x14ac:dyDescent="0.25">
      <c r="A25" s="196"/>
      <c r="B25" s="8" t="s">
        <v>18</v>
      </c>
      <c r="C25" s="100">
        <v>20</v>
      </c>
      <c r="D25" s="45">
        <v>1.46</v>
      </c>
      <c r="E25" s="5">
        <v>0.34</v>
      </c>
      <c r="F25" s="5">
        <v>8.84</v>
      </c>
      <c r="G25" s="5">
        <v>46.98</v>
      </c>
      <c r="H25" s="54"/>
      <c r="I25" s="97"/>
    </row>
    <row r="26" spans="1:20" ht="27" customHeight="1" x14ac:dyDescent="0.25">
      <c r="A26" s="197"/>
      <c r="B26" s="13" t="s">
        <v>33</v>
      </c>
      <c r="C26" s="7">
        <f>C23+C24+C25</f>
        <v>325</v>
      </c>
      <c r="D26" s="14">
        <f>D23+D24+D25</f>
        <v>12.34</v>
      </c>
      <c r="E26" s="14">
        <f t="shared" ref="E26:G26" si="3">E23+E24+E25</f>
        <v>13.780000000000001</v>
      </c>
      <c r="F26" s="14">
        <f t="shared" si="3"/>
        <v>52.480000000000004</v>
      </c>
      <c r="G26" s="14">
        <f t="shared" si="3"/>
        <v>383.62</v>
      </c>
      <c r="H26" s="58"/>
      <c r="I26" s="110">
        <f>G26*100/G30</f>
        <v>28.232887096418086</v>
      </c>
    </row>
    <row r="27" spans="1:20" ht="27" customHeight="1" x14ac:dyDescent="0.25">
      <c r="A27" s="179" t="s">
        <v>114</v>
      </c>
      <c r="B27" s="12" t="s">
        <v>151</v>
      </c>
      <c r="C27" s="4">
        <v>150</v>
      </c>
      <c r="D27" s="5">
        <v>4.3499999999999996</v>
      </c>
      <c r="E27" s="5">
        <v>3.75</v>
      </c>
      <c r="F27" s="5">
        <v>6</v>
      </c>
      <c r="G27" s="5">
        <v>75</v>
      </c>
      <c r="H27" s="144" t="s">
        <v>203</v>
      </c>
      <c r="I27" s="110"/>
      <c r="N27" s="28"/>
      <c r="O27" s="26"/>
      <c r="P27" s="24"/>
      <c r="Q27" s="24"/>
      <c r="R27" s="24"/>
      <c r="S27" s="24"/>
      <c r="T27" s="93"/>
    </row>
    <row r="28" spans="1:20" ht="24.75" customHeight="1" x14ac:dyDescent="0.25">
      <c r="A28" s="180"/>
      <c r="B28" s="12" t="s">
        <v>17</v>
      </c>
      <c r="C28" s="45">
        <v>10</v>
      </c>
      <c r="D28" s="45">
        <v>1</v>
      </c>
      <c r="E28" s="5">
        <v>0.28999999999999998</v>
      </c>
      <c r="F28" s="5">
        <v>7.26</v>
      </c>
      <c r="G28" s="5">
        <v>33.869999999999997</v>
      </c>
      <c r="H28" s="32"/>
      <c r="I28" s="110"/>
      <c r="N28" s="95"/>
      <c r="O28" s="95"/>
      <c r="P28" s="95"/>
      <c r="Q28" s="95"/>
      <c r="R28" s="95"/>
      <c r="S28" s="95"/>
      <c r="T28" s="95"/>
    </row>
    <row r="29" spans="1:20" ht="27" customHeight="1" x14ac:dyDescent="0.25">
      <c r="A29" s="181"/>
      <c r="B29" s="13" t="s">
        <v>115</v>
      </c>
      <c r="C29" s="20">
        <f>C27+C28</f>
        <v>160</v>
      </c>
      <c r="D29" s="17">
        <f>D27+D28</f>
        <v>5.35</v>
      </c>
      <c r="E29" s="17">
        <f>E27+E28</f>
        <v>4.04</v>
      </c>
      <c r="F29" s="17">
        <f>F27+F28</f>
        <v>13.26</v>
      </c>
      <c r="G29" s="17">
        <f>G27+G28</f>
        <v>108.87</v>
      </c>
      <c r="H29" s="59"/>
      <c r="I29" s="110">
        <f>G29*100/G30</f>
        <v>8.0123935618242967</v>
      </c>
    </row>
    <row r="30" spans="1:20" ht="27" customHeight="1" x14ac:dyDescent="0.25">
      <c r="A30" s="177" t="s">
        <v>34</v>
      </c>
      <c r="B30" s="178"/>
      <c r="C30" s="35">
        <f>C11+C22+C26+C29+C14</f>
        <v>1398</v>
      </c>
      <c r="D30" s="35">
        <f>D11+D22+D26+D29+D14</f>
        <v>46.290000000000006</v>
      </c>
      <c r="E30" s="35">
        <f>E11+E22+E26+E29+E14</f>
        <v>55.959999999999994</v>
      </c>
      <c r="F30" s="35">
        <f>F11+F22+F26+F29+F14</f>
        <v>170.54000000000002</v>
      </c>
      <c r="G30" s="120">
        <f>G11+G22+G26+G29+G14</f>
        <v>1358.77</v>
      </c>
      <c r="H30" s="57"/>
      <c r="I30" s="110"/>
    </row>
    <row r="31" spans="1:20" x14ac:dyDescent="0.25">
      <c r="A31" s="49"/>
      <c r="I31" s="110"/>
    </row>
    <row r="32" spans="1:20" ht="20.25" x14ac:dyDescent="0.25">
      <c r="A32" s="198" t="s">
        <v>36</v>
      </c>
      <c r="B32" s="198"/>
      <c r="C32" s="2"/>
      <c r="D32" s="1"/>
      <c r="E32" s="1"/>
      <c r="F32" s="1"/>
      <c r="G32" s="1"/>
      <c r="H32" s="52"/>
      <c r="I32" s="110"/>
    </row>
    <row r="33" spans="1:18" ht="27" customHeight="1" x14ac:dyDescent="0.25">
      <c r="A33" s="170" t="s">
        <v>2</v>
      </c>
      <c r="B33" s="170" t="s">
        <v>3</v>
      </c>
      <c r="C33" s="172" t="s">
        <v>4</v>
      </c>
      <c r="D33" s="174" t="s">
        <v>5</v>
      </c>
      <c r="E33" s="175"/>
      <c r="F33" s="176"/>
      <c r="G33" s="182" t="s">
        <v>6</v>
      </c>
      <c r="H33" s="184" t="s">
        <v>7</v>
      </c>
      <c r="I33" s="111"/>
    </row>
    <row r="34" spans="1:18" ht="27" customHeight="1" x14ac:dyDescent="0.25">
      <c r="A34" s="171"/>
      <c r="B34" s="171"/>
      <c r="C34" s="173"/>
      <c r="D34" s="102" t="s">
        <v>8</v>
      </c>
      <c r="E34" s="102" t="s">
        <v>9</v>
      </c>
      <c r="F34" s="102" t="s">
        <v>10</v>
      </c>
      <c r="G34" s="183"/>
      <c r="H34" s="184"/>
      <c r="I34" s="111"/>
    </row>
    <row r="35" spans="1:18" ht="27" customHeight="1" x14ac:dyDescent="0.25">
      <c r="A35" s="186" t="s">
        <v>11</v>
      </c>
      <c r="B35" s="8" t="s">
        <v>90</v>
      </c>
      <c r="C35" s="4">
        <v>135</v>
      </c>
      <c r="D35" s="45">
        <v>2.06</v>
      </c>
      <c r="E35" s="45">
        <v>0.2</v>
      </c>
      <c r="F35" s="45">
        <v>18.260000000000002</v>
      </c>
      <c r="G35" s="45">
        <v>125.85</v>
      </c>
      <c r="H35" s="32" t="s">
        <v>30</v>
      </c>
      <c r="I35" s="110"/>
    </row>
    <row r="36" spans="1:18" ht="27" customHeight="1" x14ac:dyDescent="0.25">
      <c r="A36" s="187"/>
      <c r="B36" s="10" t="s">
        <v>37</v>
      </c>
      <c r="C36" s="70">
        <v>150</v>
      </c>
      <c r="D36" s="45">
        <v>2.34</v>
      </c>
      <c r="E36" s="45">
        <v>2</v>
      </c>
      <c r="F36" s="45">
        <v>10.63</v>
      </c>
      <c r="G36" s="45">
        <v>70</v>
      </c>
      <c r="H36" s="32" t="s">
        <v>38</v>
      </c>
      <c r="I36" s="110"/>
    </row>
    <row r="37" spans="1:18" ht="27" customHeight="1" x14ac:dyDescent="0.25">
      <c r="A37" s="187"/>
      <c r="B37" s="8" t="s">
        <v>39</v>
      </c>
      <c r="C37" s="45">
        <v>45</v>
      </c>
      <c r="D37" s="5">
        <v>4.7300000000000004</v>
      </c>
      <c r="E37" s="5">
        <v>6.88</v>
      </c>
      <c r="F37" s="5">
        <v>14.56</v>
      </c>
      <c r="G37" s="6">
        <v>139</v>
      </c>
      <c r="H37" s="32" t="s">
        <v>40</v>
      </c>
      <c r="I37" s="110"/>
    </row>
    <row r="38" spans="1:18" ht="27" customHeight="1" x14ac:dyDescent="0.25">
      <c r="A38" s="188"/>
      <c r="B38" s="15" t="s">
        <v>21</v>
      </c>
      <c r="C38" s="7">
        <f>C35+C36+C37</f>
        <v>330</v>
      </c>
      <c r="D38" s="34">
        <f>D35+D36+D37</f>
        <v>9.1300000000000008</v>
      </c>
      <c r="E38" s="34">
        <f>E35+E36+E37</f>
        <v>9.08</v>
      </c>
      <c r="F38" s="34">
        <f>F35+F36+F37</f>
        <v>43.45</v>
      </c>
      <c r="G38" s="34">
        <f>G35+G36+G37</f>
        <v>334.85</v>
      </c>
      <c r="H38" s="54"/>
      <c r="I38" s="110">
        <f>G38*100/G56</f>
        <v>23.960301104814242</v>
      </c>
    </row>
    <row r="39" spans="1:18" ht="27" customHeight="1" x14ac:dyDescent="0.25">
      <c r="A39" s="189" t="s">
        <v>148</v>
      </c>
      <c r="B39" s="12" t="s">
        <v>61</v>
      </c>
      <c r="C39" s="4">
        <v>150</v>
      </c>
      <c r="D39" s="46"/>
      <c r="E39" s="46"/>
      <c r="F39" s="46">
        <v>1.68</v>
      </c>
      <c r="G39" s="46">
        <v>67.5</v>
      </c>
      <c r="H39" s="32" t="s">
        <v>62</v>
      </c>
      <c r="I39" s="110"/>
    </row>
    <row r="40" spans="1:18" ht="27" customHeight="1" x14ac:dyDescent="0.25">
      <c r="A40" s="191"/>
      <c r="B40" s="15" t="s">
        <v>150</v>
      </c>
      <c r="C40" s="7">
        <v>150</v>
      </c>
      <c r="D40" s="17"/>
      <c r="E40" s="17"/>
      <c r="F40" s="17">
        <f>F39</f>
        <v>1.68</v>
      </c>
      <c r="G40" s="17">
        <f>G39</f>
        <v>67.5</v>
      </c>
      <c r="H40" s="32"/>
      <c r="I40" s="110">
        <f>G40*100/G56</f>
        <v>4.8299845440494593</v>
      </c>
    </row>
    <row r="41" spans="1:18" ht="27" customHeight="1" x14ac:dyDescent="0.25">
      <c r="A41" s="194" t="s">
        <v>14</v>
      </c>
      <c r="B41" s="12" t="s">
        <v>79</v>
      </c>
      <c r="C41" s="45">
        <v>150</v>
      </c>
      <c r="D41" s="41">
        <v>3.29</v>
      </c>
      <c r="E41" s="41">
        <v>3.16</v>
      </c>
      <c r="F41" s="41">
        <v>9.7899999999999991</v>
      </c>
      <c r="G41" s="41">
        <v>80.849999999999994</v>
      </c>
      <c r="H41" s="149" t="s">
        <v>80</v>
      </c>
      <c r="I41" s="110"/>
    </row>
    <row r="42" spans="1:18" ht="27" customHeight="1" x14ac:dyDescent="0.25">
      <c r="A42" s="194"/>
      <c r="B42" s="8" t="s">
        <v>204</v>
      </c>
      <c r="C42" s="4">
        <v>50</v>
      </c>
      <c r="D42" s="217">
        <v>14.1</v>
      </c>
      <c r="E42" s="219">
        <v>11.21</v>
      </c>
      <c r="F42" s="219">
        <v>3.76</v>
      </c>
      <c r="G42" s="219">
        <v>171.9</v>
      </c>
      <c r="H42" s="192" t="s">
        <v>205</v>
      </c>
      <c r="I42" s="97"/>
      <c r="L42" s="145"/>
      <c r="M42" s="146"/>
      <c r="N42" s="147"/>
      <c r="O42" s="147"/>
      <c r="P42" s="147"/>
      <c r="Q42" s="147"/>
      <c r="R42" s="93"/>
    </row>
    <row r="43" spans="1:18" ht="27" customHeight="1" x14ac:dyDescent="0.25">
      <c r="A43" s="194"/>
      <c r="B43" s="8" t="s">
        <v>159</v>
      </c>
      <c r="C43" s="4">
        <v>50</v>
      </c>
      <c r="D43" s="218"/>
      <c r="E43" s="220"/>
      <c r="F43" s="220"/>
      <c r="G43" s="220"/>
      <c r="H43" s="193"/>
      <c r="I43" s="97"/>
      <c r="K43" s="28"/>
      <c r="L43" s="24"/>
      <c r="M43" s="24"/>
      <c r="N43" s="24"/>
      <c r="O43" s="24"/>
      <c r="P43" s="24"/>
      <c r="Q43" s="93"/>
    </row>
    <row r="44" spans="1:18" ht="27" customHeight="1" x14ac:dyDescent="0.25">
      <c r="A44" s="194"/>
      <c r="B44" s="22" t="s">
        <v>81</v>
      </c>
      <c r="C44" s="128">
        <v>120</v>
      </c>
      <c r="D44" s="131">
        <v>2.4500000000000002</v>
      </c>
      <c r="E44" s="131">
        <v>3.84</v>
      </c>
      <c r="F44" s="131">
        <v>16.34</v>
      </c>
      <c r="G44" s="131">
        <v>109.8</v>
      </c>
      <c r="H44" s="144" t="s">
        <v>87</v>
      </c>
      <c r="I44" s="110"/>
    </row>
    <row r="45" spans="1:18" ht="27" customHeight="1" x14ac:dyDescent="0.25">
      <c r="A45" s="194"/>
      <c r="B45" s="12" t="s">
        <v>59</v>
      </c>
      <c r="C45" s="45">
        <v>150</v>
      </c>
      <c r="D45" s="45">
        <v>0.33</v>
      </c>
      <c r="E45" s="5">
        <v>1.4999999999999999E-2</v>
      </c>
      <c r="F45" s="5">
        <v>20.83</v>
      </c>
      <c r="G45" s="5">
        <v>84.75</v>
      </c>
      <c r="H45" s="32" t="s">
        <v>60</v>
      </c>
      <c r="I45" s="110"/>
    </row>
    <row r="46" spans="1:18" ht="27" customHeight="1" x14ac:dyDescent="0.25">
      <c r="A46" s="194"/>
      <c r="B46" s="12" t="s">
        <v>17</v>
      </c>
      <c r="C46" s="45">
        <v>10</v>
      </c>
      <c r="D46" s="45">
        <v>1</v>
      </c>
      <c r="E46" s="5">
        <v>0.28999999999999998</v>
      </c>
      <c r="F46" s="5">
        <v>7.26</v>
      </c>
      <c r="G46" s="5">
        <v>33.869999999999997</v>
      </c>
      <c r="H46" s="57"/>
      <c r="I46" s="110"/>
    </row>
    <row r="47" spans="1:18" ht="27" customHeight="1" x14ac:dyDescent="0.25">
      <c r="A47" s="194"/>
      <c r="B47" s="8" t="s">
        <v>18</v>
      </c>
      <c r="C47" s="100">
        <v>20</v>
      </c>
      <c r="D47" s="45">
        <v>1.46</v>
      </c>
      <c r="E47" s="5">
        <v>0.34</v>
      </c>
      <c r="F47" s="5">
        <v>8.84</v>
      </c>
      <c r="G47" s="5">
        <v>46.98</v>
      </c>
      <c r="H47" s="57"/>
      <c r="I47" s="110"/>
    </row>
    <row r="48" spans="1:18" ht="27" customHeight="1" x14ac:dyDescent="0.25">
      <c r="A48" s="194"/>
      <c r="B48" s="13" t="s">
        <v>29</v>
      </c>
      <c r="C48" s="7">
        <v>550</v>
      </c>
      <c r="D48" s="34">
        <f>D41+D42+D43+D44+D46+D45+D47</f>
        <v>22.63</v>
      </c>
      <c r="E48" s="34">
        <f t="shared" ref="E48" si="4">E41+E42+E43+E44+E46+E45+E47</f>
        <v>18.855</v>
      </c>
      <c r="F48" s="34">
        <f>F41+F42+F43+F44+F46+F45+F47</f>
        <v>66.819999999999993</v>
      </c>
      <c r="G48" s="34">
        <f>G41+G42+G43+G44+G46+G45+G47</f>
        <v>528.15</v>
      </c>
      <c r="H48" s="57"/>
      <c r="I48" s="110">
        <f>G48*100/G56</f>
        <v>37.791945732440325</v>
      </c>
    </row>
    <row r="49" spans="1:19" ht="27" customHeight="1" x14ac:dyDescent="0.25">
      <c r="A49" s="189" t="s">
        <v>113</v>
      </c>
      <c r="B49" s="8" t="s">
        <v>42</v>
      </c>
      <c r="C49" s="4">
        <v>50</v>
      </c>
      <c r="D49" s="45">
        <v>8.77</v>
      </c>
      <c r="E49" s="5">
        <v>6.03</v>
      </c>
      <c r="F49" s="5">
        <v>8.58</v>
      </c>
      <c r="G49" s="5">
        <v>124</v>
      </c>
      <c r="H49" s="32" t="s">
        <v>43</v>
      </c>
      <c r="I49" s="110"/>
    </row>
    <row r="50" spans="1:19" ht="27" customHeight="1" x14ac:dyDescent="0.25">
      <c r="A50" s="190"/>
      <c r="B50" s="12" t="s">
        <v>206</v>
      </c>
      <c r="C50" s="4">
        <v>60</v>
      </c>
      <c r="D50" s="5">
        <v>4.22</v>
      </c>
      <c r="E50" s="5">
        <v>4.8099999999999996</v>
      </c>
      <c r="F50" s="5">
        <v>33.31</v>
      </c>
      <c r="G50" s="5">
        <v>193</v>
      </c>
      <c r="H50" s="149" t="s">
        <v>207</v>
      </c>
      <c r="I50" s="110"/>
    </row>
    <row r="51" spans="1:19" ht="27" customHeight="1" x14ac:dyDescent="0.25">
      <c r="A51" s="190"/>
      <c r="B51" s="12" t="s">
        <v>210</v>
      </c>
      <c r="C51" s="4">
        <v>150</v>
      </c>
      <c r="D51" s="45">
        <v>0.17</v>
      </c>
      <c r="E51" s="5">
        <v>0.01</v>
      </c>
      <c r="F51" s="5">
        <v>26.45</v>
      </c>
      <c r="G51" s="5">
        <v>106.65</v>
      </c>
      <c r="H51" s="54" t="s">
        <v>208</v>
      </c>
      <c r="I51" s="110"/>
    </row>
    <row r="52" spans="1:19" ht="27" customHeight="1" x14ac:dyDescent="0.25">
      <c r="A52" s="191"/>
      <c r="B52" s="15" t="s">
        <v>33</v>
      </c>
      <c r="C52" s="7">
        <f>C49+C50+C51</f>
        <v>260</v>
      </c>
      <c r="D52" s="14">
        <f>D49+D50+D51</f>
        <v>13.159999999999998</v>
      </c>
      <c r="E52" s="14">
        <f t="shared" ref="E52:G52" si="5">E49+E50+E51</f>
        <v>10.85</v>
      </c>
      <c r="F52" s="14">
        <f t="shared" si="5"/>
        <v>68.34</v>
      </c>
      <c r="G52" s="14">
        <f t="shared" si="5"/>
        <v>423.65</v>
      </c>
      <c r="H52" s="58"/>
      <c r="I52" s="110">
        <f>G52*100/G56</f>
        <v>30.314414104985975</v>
      </c>
    </row>
    <row r="53" spans="1:19" ht="27" customHeight="1" x14ac:dyDescent="0.25">
      <c r="A53" s="179" t="s">
        <v>114</v>
      </c>
      <c r="B53" s="8" t="s">
        <v>66</v>
      </c>
      <c r="C53" s="4">
        <v>150</v>
      </c>
      <c r="D53" s="5">
        <v>2.65</v>
      </c>
      <c r="E53" s="5">
        <v>2.33</v>
      </c>
      <c r="F53" s="5">
        <v>11.31</v>
      </c>
      <c r="G53" s="5">
        <v>77</v>
      </c>
      <c r="H53" s="54" t="s">
        <v>67</v>
      </c>
      <c r="I53" s="110"/>
      <c r="M53" s="28"/>
      <c r="N53" s="24"/>
      <c r="O53" s="24"/>
      <c r="P53" s="24"/>
      <c r="Q53" s="24"/>
      <c r="R53" s="24"/>
      <c r="S53" s="93"/>
    </row>
    <row r="54" spans="1:19" ht="27" customHeight="1" x14ac:dyDescent="0.25">
      <c r="A54" s="180"/>
      <c r="B54" s="12" t="s">
        <v>17</v>
      </c>
      <c r="C54" s="45">
        <v>10</v>
      </c>
      <c r="D54" s="45">
        <v>1</v>
      </c>
      <c r="E54" s="5">
        <v>0.28999999999999998</v>
      </c>
      <c r="F54" s="5">
        <v>7.26</v>
      </c>
      <c r="G54" s="5">
        <v>33.869999999999997</v>
      </c>
      <c r="H54" s="32"/>
      <c r="I54" s="110"/>
    </row>
    <row r="55" spans="1:19" ht="27" customHeight="1" x14ac:dyDescent="0.25">
      <c r="A55" s="181"/>
      <c r="B55" s="13" t="s">
        <v>115</v>
      </c>
      <c r="C55" s="20">
        <f>C53+C54</f>
        <v>160</v>
      </c>
      <c r="D55" s="17">
        <f>D53+D54</f>
        <v>3.65</v>
      </c>
      <c r="E55" s="17">
        <f>E53+E54</f>
        <v>2.62</v>
      </c>
      <c r="F55" s="17">
        <f>F53+F54</f>
        <v>18.57</v>
      </c>
      <c r="G55" s="17">
        <f>G53+G54</f>
        <v>110.87</v>
      </c>
      <c r="H55" s="59"/>
      <c r="I55" s="110">
        <f>G55*100/G56</f>
        <v>7.9333390577594596</v>
      </c>
    </row>
    <row r="56" spans="1:19" ht="27" customHeight="1" x14ac:dyDescent="0.25">
      <c r="A56" s="177" t="s">
        <v>34</v>
      </c>
      <c r="B56" s="178"/>
      <c r="C56" s="121">
        <f>C38+C48+C52+C55+C40</f>
        <v>1450</v>
      </c>
      <c r="D56" s="120">
        <f>D38+D48+D52+D55</f>
        <v>48.569999999999993</v>
      </c>
      <c r="E56" s="120">
        <f>E38+E48+E52+E55</f>
        <v>41.405000000000001</v>
      </c>
      <c r="F56" s="120">
        <f>F38+F48+F52+F55</f>
        <v>197.18</v>
      </c>
      <c r="G56" s="120">
        <f>G38+G48+G52+G55</f>
        <v>1397.52</v>
      </c>
      <c r="H56" s="57"/>
      <c r="I56" s="110"/>
    </row>
    <row r="57" spans="1:19" x14ac:dyDescent="0.25">
      <c r="A57" s="49"/>
      <c r="I57" s="110"/>
    </row>
    <row r="58" spans="1:19" ht="20.25" x14ac:dyDescent="0.25">
      <c r="A58" s="198" t="s">
        <v>49</v>
      </c>
      <c r="B58" s="198"/>
      <c r="C58" s="2"/>
      <c r="D58" s="1"/>
      <c r="E58" s="1"/>
      <c r="F58" s="1"/>
      <c r="G58" s="1"/>
      <c r="H58" s="52"/>
      <c r="I58" s="110"/>
    </row>
    <row r="59" spans="1:19" ht="27" customHeight="1" x14ac:dyDescent="0.25">
      <c r="A59" s="170" t="s">
        <v>2</v>
      </c>
      <c r="B59" s="170" t="s">
        <v>3</v>
      </c>
      <c r="C59" s="172" t="s">
        <v>4</v>
      </c>
      <c r="D59" s="174" t="s">
        <v>5</v>
      </c>
      <c r="E59" s="175"/>
      <c r="F59" s="176"/>
      <c r="G59" s="182" t="s">
        <v>6</v>
      </c>
      <c r="H59" s="184" t="s">
        <v>7</v>
      </c>
      <c r="I59" s="111"/>
    </row>
    <row r="60" spans="1:19" ht="27" customHeight="1" x14ac:dyDescent="0.25">
      <c r="A60" s="171"/>
      <c r="B60" s="171"/>
      <c r="C60" s="173"/>
      <c r="D60" s="102" t="s">
        <v>8</v>
      </c>
      <c r="E60" s="102" t="s">
        <v>9</v>
      </c>
      <c r="F60" s="102" t="s">
        <v>10</v>
      </c>
      <c r="G60" s="183"/>
      <c r="H60" s="184"/>
      <c r="I60" s="111"/>
    </row>
    <row r="61" spans="1:19" ht="27" customHeight="1" x14ac:dyDescent="0.25">
      <c r="A61" s="194" t="s">
        <v>11</v>
      </c>
      <c r="B61" s="8" t="s">
        <v>143</v>
      </c>
      <c r="C61" s="4">
        <v>130</v>
      </c>
      <c r="D61" s="45">
        <v>3.74</v>
      </c>
      <c r="E61" s="45">
        <v>3.39</v>
      </c>
      <c r="F61" s="45">
        <v>12.24</v>
      </c>
      <c r="G61" s="45">
        <v>95</v>
      </c>
      <c r="H61" s="158" t="s">
        <v>69</v>
      </c>
      <c r="I61" s="110"/>
    </row>
    <row r="62" spans="1:19" ht="27" customHeight="1" x14ac:dyDescent="0.25">
      <c r="A62" s="194"/>
      <c r="B62" s="8" t="s">
        <v>139</v>
      </c>
      <c r="C62" s="45">
        <v>45</v>
      </c>
      <c r="D62" s="5">
        <v>2.4500000000000002</v>
      </c>
      <c r="E62" s="5">
        <v>3.93</v>
      </c>
      <c r="F62" s="5">
        <v>21.06</v>
      </c>
      <c r="G62" s="6">
        <v>129</v>
      </c>
      <c r="H62" s="54" t="s">
        <v>140</v>
      </c>
      <c r="I62" s="110"/>
    </row>
    <row r="63" spans="1:19" ht="27" customHeight="1" x14ac:dyDescent="0.25">
      <c r="A63" s="194"/>
      <c r="B63" s="8" t="s">
        <v>44</v>
      </c>
      <c r="C63" s="4">
        <v>150</v>
      </c>
      <c r="D63" s="5">
        <v>3.15</v>
      </c>
      <c r="E63" s="5">
        <v>2.72</v>
      </c>
      <c r="F63" s="5">
        <v>12.96</v>
      </c>
      <c r="G63" s="5">
        <v>89</v>
      </c>
      <c r="H63" s="54" t="s">
        <v>45</v>
      </c>
      <c r="I63" s="110"/>
    </row>
    <row r="64" spans="1:19" ht="27" customHeight="1" x14ac:dyDescent="0.25">
      <c r="A64" s="194"/>
      <c r="B64" s="15" t="s">
        <v>21</v>
      </c>
      <c r="C64" s="7">
        <f>C61+C62+C63</f>
        <v>325</v>
      </c>
      <c r="D64" s="101">
        <f>D61+D62+D63</f>
        <v>9.34</v>
      </c>
      <c r="E64" s="101">
        <f>E61+E62+E63</f>
        <v>10.040000000000001</v>
      </c>
      <c r="F64" s="101">
        <f>F61+F62+F63</f>
        <v>46.26</v>
      </c>
      <c r="G64" s="101">
        <f>G61+G62+G63</f>
        <v>313</v>
      </c>
      <c r="H64" s="102"/>
      <c r="I64" s="154">
        <f>G64*100/G84</f>
        <v>22.624107323560875</v>
      </c>
    </row>
    <row r="65" spans="1:18" ht="27" customHeight="1" x14ac:dyDescent="0.25">
      <c r="A65" s="189" t="s">
        <v>148</v>
      </c>
      <c r="B65" s="12" t="s">
        <v>149</v>
      </c>
      <c r="C65" s="45">
        <v>100</v>
      </c>
      <c r="D65" s="46">
        <v>0.4</v>
      </c>
      <c r="E65" s="46">
        <v>0.4</v>
      </c>
      <c r="F65" s="46">
        <v>9.8000000000000007</v>
      </c>
      <c r="G65" s="46">
        <v>44</v>
      </c>
      <c r="H65" s="192" t="s">
        <v>189</v>
      </c>
      <c r="I65" s="154"/>
    </row>
    <row r="66" spans="1:18" ht="27" customHeight="1" x14ac:dyDescent="0.25">
      <c r="A66" s="190"/>
      <c r="B66" s="12" t="s">
        <v>181</v>
      </c>
      <c r="C66" s="45">
        <v>100</v>
      </c>
      <c r="D66" s="46">
        <v>1.5</v>
      </c>
      <c r="E66" s="46">
        <v>0.5</v>
      </c>
      <c r="F66" s="46">
        <v>21</v>
      </c>
      <c r="G66" s="46">
        <v>95</v>
      </c>
      <c r="H66" s="193"/>
      <c r="I66" s="154"/>
    </row>
    <row r="67" spans="1:18" ht="27" customHeight="1" x14ac:dyDescent="0.25">
      <c r="A67" s="191"/>
      <c r="B67" s="15" t="s">
        <v>150</v>
      </c>
      <c r="C67" s="51">
        <f>C65</f>
        <v>100</v>
      </c>
      <c r="D67" s="17">
        <f>D65</f>
        <v>0.4</v>
      </c>
      <c r="E67" s="17">
        <f t="shared" ref="E67:G67" si="6">E65</f>
        <v>0.4</v>
      </c>
      <c r="F67" s="17">
        <f t="shared" si="6"/>
        <v>9.8000000000000007</v>
      </c>
      <c r="G67" s="17">
        <f t="shared" si="6"/>
        <v>44</v>
      </c>
      <c r="H67" s="156"/>
      <c r="I67" s="154">
        <f>G67*100/G84</f>
        <v>3.1803856940468962</v>
      </c>
    </row>
    <row r="68" spans="1:18" ht="27" customHeight="1" x14ac:dyDescent="0.25">
      <c r="A68" s="194" t="s">
        <v>14</v>
      </c>
      <c r="B68" s="12" t="s">
        <v>53</v>
      </c>
      <c r="C68" s="45" t="s">
        <v>116</v>
      </c>
      <c r="D68" s="41">
        <v>1.38</v>
      </c>
      <c r="E68" s="41">
        <v>2.2200000000000002</v>
      </c>
      <c r="F68" s="41">
        <v>8.01</v>
      </c>
      <c r="G68" s="41">
        <v>57.59</v>
      </c>
      <c r="H68" s="149" t="s">
        <v>54</v>
      </c>
      <c r="I68" s="110"/>
      <c r="L68" s="28"/>
      <c r="M68" s="24"/>
      <c r="N68" s="24"/>
      <c r="O68" s="24"/>
      <c r="P68" s="24"/>
      <c r="Q68" s="24"/>
      <c r="R68" s="93"/>
    </row>
    <row r="69" spans="1:18" ht="27" customHeight="1" x14ac:dyDescent="0.25">
      <c r="A69" s="194"/>
      <c r="B69" s="92" t="s">
        <v>173</v>
      </c>
      <c r="C69" s="25">
        <v>120</v>
      </c>
      <c r="D69" s="151">
        <v>15.42</v>
      </c>
      <c r="E69" s="151">
        <v>12.41</v>
      </c>
      <c r="F69" s="151">
        <v>3.96</v>
      </c>
      <c r="G69" s="151">
        <v>189</v>
      </c>
      <c r="H69" s="149" t="s">
        <v>174</v>
      </c>
      <c r="I69" s="110"/>
    </row>
    <row r="70" spans="1:18" ht="27" customHeight="1" x14ac:dyDescent="0.25">
      <c r="A70" s="194"/>
      <c r="B70" s="92" t="s">
        <v>175</v>
      </c>
      <c r="C70" s="25">
        <v>120</v>
      </c>
      <c r="D70" s="150">
        <v>6.88</v>
      </c>
      <c r="E70" s="150">
        <v>4.87</v>
      </c>
      <c r="F70" s="150">
        <v>30.91</v>
      </c>
      <c r="G70" s="150">
        <v>95</v>
      </c>
      <c r="H70" s="149" t="s">
        <v>176</v>
      </c>
      <c r="I70" s="110"/>
    </row>
    <row r="71" spans="1:18" ht="27" customHeight="1" x14ac:dyDescent="0.25">
      <c r="A71" s="194"/>
      <c r="B71" s="12" t="s">
        <v>16</v>
      </c>
      <c r="C71" s="45">
        <v>150</v>
      </c>
      <c r="D71" s="45">
        <v>0.12</v>
      </c>
      <c r="E71" s="5">
        <v>0.12</v>
      </c>
      <c r="F71" s="5">
        <v>17.91</v>
      </c>
      <c r="G71" s="5">
        <v>73.2</v>
      </c>
      <c r="H71" s="163" t="s">
        <v>28</v>
      </c>
      <c r="I71" s="110"/>
    </row>
    <row r="72" spans="1:18" ht="27" customHeight="1" x14ac:dyDescent="0.25">
      <c r="A72" s="194"/>
      <c r="B72" s="12" t="s">
        <v>17</v>
      </c>
      <c r="C72" s="45">
        <v>10</v>
      </c>
      <c r="D72" s="45">
        <v>1</v>
      </c>
      <c r="E72" s="5">
        <v>0.28999999999999998</v>
      </c>
      <c r="F72" s="5">
        <v>7.26</v>
      </c>
      <c r="G72" s="5">
        <v>33.869999999999997</v>
      </c>
      <c r="H72" s="57"/>
      <c r="I72" s="110"/>
    </row>
    <row r="73" spans="1:18" ht="27" customHeight="1" x14ac:dyDescent="0.25">
      <c r="A73" s="194"/>
      <c r="B73" s="8" t="s">
        <v>18</v>
      </c>
      <c r="C73" s="100">
        <v>20</v>
      </c>
      <c r="D73" s="45">
        <v>1.46</v>
      </c>
      <c r="E73" s="5">
        <v>0.34</v>
      </c>
      <c r="F73" s="5">
        <v>8.84</v>
      </c>
      <c r="G73" s="5">
        <v>46.98</v>
      </c>
      <c r="H73" s="57"/>
      <c r="I73" s="110"/>
    </row>
    <row r="74" spans="1:18" ht="27" customHeight="1" x14ac:dyDescent="0.25">
      <c r="A74" s="194"/>
      <c r="B74" s="13" t="s">
        <v>29</v>
      </c>
      <c r="C74" s="7">
        <v>545</v>
      </c>
      <c r="D74" s="34">
        <f>D68+D69+D70+D72+D71+D73</f>
        <v>26.26</v>
      </c>
      <c r="E74" s="34">
        <f t="shared" ref="E74:G74" si="7">E68+E69+E70+E72+E71+E73</f>
        <v>20.25</v>
      </c>
      <c r="F74" s="34">
        <f t="shared" si="7"/>
        <v>76.89</v>
      </c>
      <c r="G74" s="34">
        <f t="shared" si="7"/>
        <v>495.64000000000004</v>
      </c>
      <c r="H74" s="57"/>
      <c r="I74" s="110">
        <f>G74*100/G84</f>
        <v>35.825599213577362</v>
      </c>
    </row>
    <row r="75" spans="1:18" ht="27" customHeight="1" x14ac:dyDescent="0.25">
      <c r="A75" s="187" t="s">
        <v>113</v>
      </c>
      <c r="B75" s="8" t="s">
        <v>65</v>
      </c>
      <c r="C75" s="138">
        <v>120</v>
      </c>
      <c r="D75" s="131">
        <v>2.23</v>
      </c>
      <c r="E75" s="131">
        <v>3.87</v>
      </c>
      <c r="F75" s="131">
        <v>8.73</v>
      </c>
      <c r="G75" s="131">
        <v>90.12</v>
      </c>
      <c r="H75" s="149" t="s">
        <v>88</v>
      </c>
      <c r="I75" s="110"/>
    </row>
    <row r="76" spans="1:18" ht="27" customHeight="1" x14ac:dyDescent="0.25">
      <c r="A76" s="187"/>
      <c r="B76" s="69" t="s">
        <v>46</v>
      </c>
      <c r="C76" s="74">
        <v>60</v>
      </c>
      <c r="D76" s="68">
        <v>3.91</v>
      </c>
      <c r="E76" s="68">
        <v>4.7</v>
      </c>
      <c r="F76" s="68">
        <v>23.75</v>
      </c>
      <c r="G76" s="68">
        <v>223</v>
      </c>
      <c r="H76" s="72" t="s">
        <v>47</v>
      </c>
      <c r="I76" s="110"/>
      <c r="L76" s="28"/>
      <c r="M76" s="26"/>
      <c r="N76" s="153"/>
      <c r="O76" s="153"/>
      <c r="P76" s="153"/>
      <c r="Q76" s="153"/>
      <c r="R76" s="93"/>
    </row>
    <row r="77" spans="1:18" ht="27" customHeight="1" x14ac:dyDescent="0.25">
      <c r="A77" s="187"/>
      <c r="B77" s="8" t="s">
        <v>119</v>
      </c>
      <c r="C77" s="4">
        <v>150</v>
      </c>
      <c r="D77" s="5">
        <v>0.04</v>
      </c>
      <c r="E77" s="5">
        <v>0.01</v>
      </c>
      <c r="F77" s="5">
        <v>6.99</v>
      </c>
      <c r="G77" s="5">
        <v>28</v>
      </c>
      <c r="H77" s="149" t="s">
        <v>120</v>
      </c>
      <c r="I77" s="110"/>
    </row>
    <row r="78" spans="1:18" ht="27" customHeight="1" x14ac:dyDescent="0.25">
      <c r="A78" s="187"/>
      <c r="B78" s="8" t="s">
        <v>17</v>
      </c>
      <c r="C78" s="45">
        <v>10</v>
      </c>
      <c r="D78" s="45">
        <v>1</v>
      </c>
      <c r="E78" s="5">
        <v>0.28999999999999998</v>
      </c>
      <c r="F78" s="5">
        <v>7.26</v>
      </c>
      <c r="G78" s="5">
        <v>33.869999999999997</v>
      </c>
      <c r="H78" s="54"/>
      <c r="I78" s="110"/>
    </row>
    <row r="79" spans="1:18" ht="27" customHeight="1" x14ac:dyDescent="0.25">
      <c r="A79" s="187"/>
      <c r="B79" s="8" t="s">
        <v>18</v>
      </c>
      <c r="C79" s="100">
        <v>20</v>
      </c>
      <c r="D79" s="45">
        <v>1.46</v>
      </c>
      <c r="E79" s="5">
        <v>0.34</v>
      </c>
      <c r="F79" s="5">
        <v>8.84</v>
      </c>
      <c r="G79" s="5">
        <v>46.98</v>
      </c>
      <c r="H79" s="54"/>
      <c r="I79" s="110"/>
    </row>
    <row r="80" spans="1:18" ht="27" customHeight="1" x14ac:dyDescent="0.25">
      <c r="A80" s="188"/>
      <c r="B80" s="15" t="s">
        <v>33</v>
      </c>
      <c r="C80" s="7">
        <f>C75+C77+C79+C76+C78</f>
        <v>360</v>
      </c>
      <c r="D80" s="14">
        <f>D75+D77+D79+D76+D78</f>
        <v>8.64</v>
      </c>
      <c r="E80" s="14">
        <f t="shared" ref="E80:G80" si="8">E75+E77+E79+E76+E78</f>
        <v>9.2099999999999991</v>
      </c>
      <c r="F80" s="14">
        <f t="shared" si="8"/>
        <v>55.57</v>
      </c>
      <c r="G80" s="14">
        <f t="shared" si="8"/>
        <v>421.97</v>
      </c>
      <c r="H80" s="58"/>
      <c r="I80" s="110">
        <f>G80*100/G84</f>
        <v>30.500621620840199</v>
      </c>
    </row>
    <row r="81" spans="1:19" ht="27" customHeight="1" x14ac:dyDescent="0.25">
      <c r="A81" s="179" t="s">
        <v>114</v>
      </c>
      <c r="B81" s="12" t="s">
        <v>151</v>
      </c>
      <c r="C81" s="4">
        <v>150</v>
      </c>
      <c r="D81" s="5">
        <v>4.3499999999999996</v>
      </c>
      <c r="E81" s="5">
        <v>3.75</v>
      </c>
      <c r="F81" s="5">
        <v>6</v>
      </c>
      <c r="G81" s="5">
        <v>75</v>
      </c>
      <c r="H81" s="149" t="s">
        <v>203</v>
      </c>
      <c r="I81" s="110"/>
      <c r="M81" s="28"/>
      <c r="N81" s="26"/>
      <c r="O81" s="24"/>
      <c r="P81" s="30"/>
      <c r="Q81" s="30"/>
      <c r="R81" s="30"/>
      <c r="S81" s="93"/>
    </row>
    <row r="82" spans="1:19" ht="27" customHeight="1" x14ac:dyDescent="0.25">
      <c r="A82" s="180"/>
      <c r="B82" s="12" t="s">
        <v>17</v>
      </c>
      <c r="C82" s="45">
        <v>10</v>
      </c>
      <c r="D82" s="45">
        <v>1</v>
      </c>
      <c r="E82" s="5">
        <v>0.28999999999999998</v>
      </c>
      <c r="F82" s="5">
        <v>7.26</v>
      </c>
      <c r="G82" s="5">
        <v>33.869999999999997</v>
      </c>
      <c r="H82" s="32"/>
      <c r="I82" s="110"/>
      <c r="M82" s="28"/>
      <c r="N82" s="26"/>
      <c r="O82" s="24"/>
      <c r="P82" s="30"/>
      <c r="Q82" s="30"/>
      <c r="R82" s="30"/>
      <c r="S82" s="93"/>
    </row>
    <row r="83" spans="1:19" ht="27" customHeight="1" x14ac:dyDescent="0.25">
      <c r="A83" s="181"/>
      <c r="B83" s="13" t="s">
        <v>115</v>
      </c>
      <c r="C83" s="20">
        <f>C81+C82</f>
        <v>160</v>
      </c>
      <c r="D83" s="17">
        <f>D81+D82</f>
        <v>5.35</v>
      </c>
      <c r="E83" s="17">
        <f>E81+E82</f>
        <v>4.04</v>
      </c>
      <c r="F83" s="17">
        <f>F81+F82</f>
        <v>13.26</v>
      </c>
      <c r="G83" s="17">
        <f>G81+G82</f>
        <v>108.87</v>
      </c>
      <c r="H83" s="59"/>
      <c r="I83" s="110">
        <f>G83*100/G84</f>
        <v>7.8692861479746723</v>
      </c>
    </row>
    <row r="84" spans="1:19" ht="27" customHeight="1" x14ac:dyDescent="0.25">
      <c r="A84" s="177" t="s">
        <v>34</v>
      </c>
      <c r="B84" s="178"/>
      <c r="C84" s="35">
        <f>C64+C74+C80+C83+C67</f>
        <v>1490</v>
      </c>
      <c r="D84" s="35">
        <f>D64+D74+D80+D83+D67</f>
        <v>49.99</v>
      </c>
      <c r="E84" s="35">
        <f>E64+E74+E80+E83+E67</f>
        <v>43.94</v>
      </c>
      <c r="F84" s="35">
        <f>F64+F74+F80+F83+F67</f>
        <v>201.78</v>
      </c>
      <c r="G84" s="35">
        <f>G64+G74+G80+G83+G67</f>
        <v>1383.48</v>
      </c>
      <c r="H84" s="57"/>
      <c r="I84" s="110"/>
    </row>
    <row r="85" spans="1:19" x14ac:dyDescent="0.25">
      <c r="A85" s="49"/>
      <c r="I85" s="110"/>
    </row>
    <row r="86" spans="1:19" ht="20.25" x14ac:dyDescent="0.25">
      <c r="A86" s="198" t="s">
        <v>63</v>
      </c>
      <c r="B86" s="198"/>
      <c r="C86" s="2"/>
      <c r="D86" s="1"/>
      <c r="E86" s="1"/>
      <c r="F86" s="1"/>
      <c r="G86" s="1"/>
      <c r="H86" s="52"/>
      <c r="I86" s="110"/>
    </row>
    <row r="87" spans="1:19" ht="27" customHeight="1" x14ac:dyDescent="0.25">
      <c r="A87" s="170" t="s">
        <v>2</v>
      </c>
      <c r="B87" s="170" t="s">
        <v>3</v>
      </c>
      <c r="C87" s="172" t="s">
        <v>4</v>
      </c>
      <c r="D87" s="174" t="s">
        <v>5</v>
      </c>
      <c r="E87" s="175"/>
      <c r="F87" s="176"/>
      <c r="G87" s="182" t="s">
        <v>6</v>
      </c>
      <c r="H87" s="184" t="s">
        <v>7</v>
      </c>
      <c r="I87" s="111"/>
    </row>
    <row r="88" spans="1:19" ht="27" customHeight="1" x14ac:dyDescent="0.25">
      <c r="A88" s="171"/>
      <c r="B88" s="171"/>
      <c r="C88" s="173"/>
      <c r="D88" s="102" t="s">
        <v>8</v>
      </c>
      <c r="E88" s="102" t="s">
        <v>9</v>
      </c>
      <c r="F88" s="102" t="s">
        <v>10</v>
      </c>
      <c r="G88" s="183"/>
      <c r="H88" s="184"/>
      <c r="I88" s="111"/>
    </row>
    <row r="89" spans="1:19" ht="27" customHeight="1" x14ac:dyDescent="0.25">
      <c r="A89" s="194" t="s">
        <v>11</v>
      </c>
      <c r="B89" s="8" t="s">
        <v>48</v>
      </c>
      <c r="C89" s="4">
        <v>135</v>
      </c>
      <c r="D89" s="45">
        <v>4.8</v>
      </c>
      <c r="E89" s="45">
        <v>2.67</v>
      </c>
      <c r="F89" s="45">
        <v>25.58</v>
      </c>
      <c r="G89" s="45">
        <v>163.4</v>
      </c>
      <c r="H89" s="149" t="s">
        <v>30</v>
      </c>
      <c r="I89" s="110"/>
    </row>
    <row r="90" spans="1:19" ht="27" customHeight="1" x14ac:dyDescent="0.25">
      <c r="A90" s="194"/>
      <c r="B90" s="8" t="s">
        <v>24</v>
      </c>
      <c r="C90" s="164" t="s">
        <v>222</v>
      </c>
      <c r="D90" s="5">
        <v>2.35</v>
      </c>
      <c r="E90" s="5">
        <v>4.53</v>
      </c>
      <c r="F90" s="5">
        <v>15.1</v>
      </c>
      <c r="G90" s="6">
        <v>107</v>
      </c>
      <c r="H90" s="56" t="s">
        <v>23</v>
      </c>
      <c r="I90" s="110"/>
    </row>
    <row r="91" spans="1:19" ht="27" customHeight="1" x14ac:dyDescent="0.25">
      <c r="A91" s="194"/>
      <c r="B91" s="10" t="s">
        <v>13</v>
      </c>
      <c r="C91" s="70" t="s">
        <v>52</v>
      </c>
      <c r="D91" s="45">
        <v>7.0000000000000007E-2</v>
      </c>
      <c r="E91" s="45">
        <v>0.01</v>
      </c>
      <c r="F91" s="45">
        <v>7.1</v>
      </c>
      <c r="G91" s="45">
        <v>29</v>
      </c>
      <c r="H91" s="32" t="s">
        <v>20</v>
      </c>
      <c r="I91" s="110"/>
    </row>
    <row r="92" spans="1:19" ht="27" customHeight="1" x14ac:dyDescent="0.25">
      <c r="A92" s="194"/>
      <c r="B92" s="15" t="s">
        <v>21</v>
      </c>
      <c r="C92" s="36">
        <v>330.5</v>
      </c>
      <c r="D92" s="37">
        <f>D89+D90+D91</f>
        <v>7.2200000000000006</v>
      </c>
      <c r="E92" s="37">
        <f t="shared" ref="E92:G92" si="9">E89+E90+E91</f>
        <v>7.21</v>
      </c>
      <c r="F92" s="37">
        <f t="shared" si="9"/>
        <v>47.78</v>
      </c>
      <c r="G92" s="37">
        <f t="shared" si="9"/>
        <v>299.39999999999998</v>
      </c>
      <c r="H92" s="102"/>
      <c r="I92" s="110">
        <f>G92*100/G110</f>
        <v>21.151088284953335</v>
      </c>
    </row>
    <row r="93" spans="1:19" ht="27" customHeight="1" x14ac:dyDescent="0.25">
      <c r="A93" s="189" t="s">
        <v>148</v>
      </c>
      <c r="B93" s="12" t="s">
        <v>61</v>
      </c>
      <c r="C93" s="4">
        <v>150</v>
      </c>
      <c r="D93" s="46"/>
      <c r="E93" s="46"/>
      <c r="F93" s="46">
        <v>1.68</v>
      </c>
      <c r="G93" s="46">
        <v>67.5</v>
      </c>
      <c r="H93" s="149" t="s">
        <v>62</v>
      </c>
      <c r="I93" s="110"/>
    </row>
    <row r="94" spans="1:19" ht="27" customHeight="1" x14ac:dyDescent="0.25">
      <c r="A94" s="191"/>
      <c r="B94" s="15" t="s">
        <v>150</v>
      </c>
      <c r="C94" s="7">
        <v>150</v>
      </c>
      <c r="D94" s="17"/>
      <c r="E94" s="17"/>
      <c r="F94" s="17">
        <f>F93</f>
        <v>1.68</v>
      </c>
      <c r="G94" s="17">
        <f>G93</f>
        <v>67.5</v>
      </c>
      <c r="H94" s="149"/>
      <c r="I94" s="110">
        <f>G94*100/G110</f>
        <v>4.7685319279704421</v>
      </c>
    </row>
    <row r="95" spans="1:19" ht="39" customHeight="1" x14ac:dyDescent="0.25">
      <c r="A95" s="194" t="s">
        <v>14</v>
      </c>
      <c r="B95" s="12" t="s">
        <v>95</v>
      </c>
      <c r="C95" s="45" t="s">
        <v>96</v>
      </c>
      <c r="D95" s="41">
        <v>1.3</v>
      </c>
      <c r="E95" s="41">
        <v>4.1500000000000004</v>
      </c>
      <c r="F95" s="41">
        <v>7.93</v>
      </c>
      <c r="G95" s="41">
        <v>74.3</v>
      </c>
      <c r="H95" s="32" t="s">
        <v>41</v>
      </c>
      <c r="I95" s="110"/>
    </row>
    <row r="96" spans="1:19" ht="27" customHeight="1" x14ac:dyDescent="0.25">
      <c r="A96" s="194"/>
      <c r="B96" s="33" t="s">
        <v>84</v>
      </c>
      <c r="C96" s="25">
        <v>60</v>
      </c>
      <c r="D96" s="203">
        <v>8.14</v>
      </c>
      <c r="E96" s="203">
        <v>9.0399999999999991</v>
      </c>
      <c r="F96" s="203">
        <v>10.3</v>
      </c>
      <c r="G96" s="203">
        <v>177.83</v>
      </c>
      <c r="H96" s="32" t="s">
        <v>85</v>
      </c>
      <c r="I96" s="110"/>
    </row>
    <row r="97" spans="1:9" ht="27" customHeight="1" x14ac:dyDescent="0.25">
      <c r="A97" s="194"/>
      <c r="B97" s="33" t="s">
        <v>26</v>
      </c>
      <c r="C97" s="23">
        <v>60</v>
      </c>
      <c r="D97" s="203"/>
      <c r="E97" s="203"/>
      <c r="F97" s="203"/>
      <c r="G97" s="203"/>
      <c r="H97" s="32" t="s">
        <v>27</v>
      </c>
      <c r="I97" s="112"/>
    </row>
    <row r="98" spans="1:9" ht="27" customHeight="1" x14ac:dyDescent="0.25">
      <c r="A98" s="194"/>
      <c r="B98" s="22" t="s">
        <v>81</v>
      </c>
      <c r="C98" s="128">
        <v>120</v>
      </c>
      <c r="D98" s="131">
        <v>2.4500000000000002</v>
      </c>
      <c r="E98" s="131">
        <v>3.84</v>
      </c>
      <c r="F98" s="131">
        <v>16.34</v>
      </c>
      <c r="G98" s="131">
        <v>109.8</v>
      </c>
      <c r="H98" s="158" t="s">
        <v>87</v>
      </c>
      <c r="I98" s="112"/>
    </row>
    <row r="99" spans="1:9" ht="27" customHeight="1" x14ac:dyDescent="0.25">
      <c r="A99" s="194"/>
      <c r="B99" s="12" t="s">
        <v>154</v>
      </c>
      <c r="C99" s="45">
        <v>150</v>
      </c>
      <c r="D99" s="45">
        <v>0.18</v>
      </c>
      <c r="E99" s="5">
        <v>0.08</v>
      </c>
      <c r="F99" s="5">
        <v>20.64</v>
      </c>
      <c r="G99" s="5">
        <v>84</v>
      </c>
      <c r="H99" s="163" t="s">
        <v>155</v>
      </c>
      <c r="I99" s="110"/>
    </row>
    <row r="100" spans="1:9" ht="27" customHeight="1" x14ac:dyDescent="0.25">
      <c r="A100" s="194"/>
      <c r="B100" s="12" t="s">
        <v>17</v>
      </c>
      <c r="C100" s="45">
        <v>20</v>
      </c>
      <c r="D100" s="45">
        <v>2</v>
      </c>
      <c r="E100" s="5">
        <v>0.57999999999999996</v>
      </c>
      <c r="F100" s="5">
        <v>14.52</v>
      </c>
      <c r="G100" s="5">
        <v>67.739999999999995</v>
      </c>
      <c r="H100" s="57"/>
      <c r="I100" s="110"/>
    </row>
    <row r="101" spans="1:9" ht="27" customHeight="1" x14ac:dyDescent="0.25">
      <c r="A101" s="194"/>
      <c r="B101" s="8" t="s">
        <v>18</v>
      </c>
      <c r="C101" s="100">
        <v>20</v>
      </c>
      <c r="D101" s="45">
        <v>1.46</v>
      </c>
      <c r="E101" s="5">
        <v>0.34</v>
      </c>
      <c r="F101" s="5">
        <v>8.84</v>
      </c>
      <c r="G101" s="5">
        <v>46.98</v>
      </c>
      <c r="H101" s="57"/>
      <c r="I101" s="110"/>
    </row>
    <row r="102" spans="1:9" ht="27" customHeight="1" x14ac:dyDescent="0.25">
      <c r="A102" s="194"/>
      <c r="B102" s="13" t="s">
        <v>29</v>
      </c>
      <c r="C102" s="7">
        <v>578</v>
      </c>
      <c r="D102" s="34">
        <f>D95+D96+D97+D99+D100+D101</f>
        <v>13.080000000000002</v>
      </c>
      <c r="E102" s="34">
        <f t="shared" ref="E102" si="10">E95+E96+E97+E99+E100+E101</f>
        <v>14.19</v>
      </c>
      <c r="F102" s="34">
        <f>F95+F96+F97+F99+F100+F101</f>
        <v>62.230000000000004</v>
      </c>
      <c r="G102" s="34">
        <f>G95+G96+G97+G99+G100+G101+G98</f>
        <v>560.65</v>
      </c>
      <c r="H102" s="57"/>
      <c r="I102" s="110">
        <f>G102*100/G110</f>
        <v>39.607072969135238</v>
      </c>
    </row>
    <row r="103" spans="1:9" ht="27" customHeight="1" x14ac:dyDescent="0.25">
      <c r="A103" s="190" t="s">
        <v>113</v>
      </c>
      <c r="B103" s="8" t="s">
        <v>126</v>
      </c>
      <c r="C103" s="4">
        <v>50</v>
      </c>
      <c r="D103" s="45">
        <v>6.82</v>
      </c>
      <c r="E103" s="5">
        <v>6.03</v>
      </c>
      <c r="F103" s="5">
        <v>7.37</v>
      </c>
      <c r="G103" s="5">
        <v>111</v>
      </c>
      <c r="H103" s="167" t="s">
        <v>127</v>
      </c>
      <c r="I103" s="110"/>
    </row>
    <row r="104" spans="1:9" ht="27" customHeight="1" x14ac:dyDescent="0.25">
      <c r="A104" s="190"/>
      <c r="B104" s="8" t="s">
        <v>109</v>
      </c>
      <c r="C104" s="4">
        <v>50</v>
      </c>
      <c r="D104" s="5">
        <v>3.54</v>
      </c>
      <c r="E104" s="5">
        <v>6.57</v>
      </c>
      <c r="F104" s="5">
        <v>27.87</v>
      </c>
      <c r="G104" s="5">
        <v>185</v>
      </c>
      <c r="H104" s="32" t="s">
        <v>110</v>
      </c>
      <c r="I104" s="110"/>
    </row>
    <row r="105" spans="1:9" ht="27" customHeight="1" x14ac:dyDescent="0.25">
      <c r="A105" s="190"/>
      <c r="B105" s="10" t="s">
        <v>37</v>
      </c>
      <c r="C105" s="70">
        <v>150</v>
      </c>
      <c r="D105" s="45">
        <v>2.34</v>
      </c>
      <c r="E105" s="45">
        <v>2</v>
      </c>
      <c r="F105" s="45">
        <v>10.63</v>
      </c>
      <c r="G105" s="45">
        <v>70</v>
      </c>
      <c r="H105" s="149" t="s">
        <v>38</v>
      </c>
      <c r="I105" s="110"/>
    </row>
    <row r="106" spans="1:9" ht="27" customHeight="1" x14ac:dyDescent="0.25">
      <c r="A106" s="191"/>
      <c r="B106" s="15" t="s">
        <v>33</v>
      </c>
      <c r="C106" s="7">
        <f>C103+C104+C105</f>
        <v>250</v>
      </c>
      <c r="D106" s="18">
        <f>D103+D104+D105</f>
        <v>12.7</v>
      </c>
      <c r="E106" s="18">
        <f t="shared" ref="E106:G106" si="11">E103+E104+E105</f>
        <v>14.600000000000001</v>
      </c>
      <c r="F106" s="18">
        <f t="shared" si="11"/>
        <v>45.870000000000005</v>
      </c>
      <c r="G106" s="18">
        <f t="shared" si="11"/>
        <v>366</v>
      </c>
      <c r="H106" s="58"/>
      <c r="I106" s="110">
        <f>G106*100/G110</f>
        <v>25.856039787217508</v>
      </c>
    </row>
    <row r="107" spans="1:9" ht="27" customHeight="1" x14ac:dyDescent="0.25">
      <c r="A107" s="179" t="s">
        <v>114</v>
      </c>
      <c r="B107" s="12" t="s">
        <v>151</v>
      </c>
      <c r="C107" s="4">
        <v>150</v>
      </c>
      <c r="D107" s="5">
        <v>4.3499999999999996</v>
      </c>
      <c r="E107" s="5">
        <v>3.75</v>
      </c>
      <c r="F107" s="5">
        <v>6</v>
      </c>
      <c r="G107" s="5">
        <v>75</v>
      </c>
      <c r="H107" s="167" t="s">
        <v>203</v>
      </c>
      <c r="I107" s="110"/>
    </row>
    <row r="108" spans="1:9" ht="27" customHeight="1" x14ac:dyDescent="0.25">
      <c r="A108" s="180"/>
      <c r="B108" s="8" t="s">
        <v>18</v>
      </c>
      <c r="C108" s="100">
        <v>20</v>
      </c>
      <c r="D108" s="45">
        <v>1.46</v>
      </c>
      <c r="E108" s="5">
        <v>0.34</v>
      </c>
      <c r="F108" s="5">
        <v>8.84</v>
      </c>
      <c r="G108" s="5">
        <v>46.98</v>
      </c>
      <c r="H108" s="32"/>
      <c r="I108" s="110"/>
    </row>
    <row r="109" spans="1:9" ht="27" customHeight="1" x14ac:dyDescent="0.25">
      <c r="A109" s="181"/>
      <c r="B109" s="13" t="s">
        <v>115</v>
      </c>
      <c r="C109" s="20">
        <f>C107+C108</f>
        <v>170</v>
      </c>
      <c r="D109" s="17">
        <f>D107+D108</f>
        <v>5.81</v>
      </c>
      <c r="E109" s="17">
        <f>E107+E108</f>
        <v>4.09</v>
      </c>
      <c r="F109" s="17">
        <f>F107+F108</f>
        <v>14.84</v>
      </c>
      <c r="G109" s="17">
        <f>G107+G108</f>
        <v>121.97999999999999</v>
      </c>
      <c r="H109" s="59"/>
      <c r="I109" s="110">
        <f>G109*100/G110</f>
        <v>8.6172670307234736</v>
      </c>
    </row>
    <row r="110" spans="1:9" ht="27" customHeight="1" x14ac:dyDescent="0.25">
      <c r="A110" s="177" t="s">
        <v>34</v>
      </c>
      <c r="B110" s="178"/>
      <c r="C110" s="162">
        <f>C92+C102+C106+C109+C94</f>
        <v>1478.5</v>
      </c>
      <c r="D110" s="120">
        <f>D92+D102+D106+D109+D94</f>
        <v>38.81</v>
      </c>
      <c r="E110" s="120">
        <f>E92+E102+E106+E109+E94</f>
        <v>40.090000000000003</v>
      </c>
      <c r="F110" s="120">
        <f>F92+F102+F106+F109+F94</f>
        <v>172.4</v>
      </c>
      <c r="G110" s="120">
        <f>G92+G102+G106+G109+G94</f>
        <v>1415.53</v>
      </c>
      <c r="H110" s="57"/>
      <c r="I110" s="110"/>
    </row>
    <row r="111" spans="1:9" x14ac:dyDescent="0.25">
      <c r="A111" s="49"/>
      <c r="I111" s="110"/>
    </row>
    <row r="112" spans="1:9" ht="20.25" x14ac:dyDescent="0.25">
      <c r="A112" s="198" t="s">
        <v>68</v>
      </c>
      <c r="B112" s="198"/>
      <c r="C112" s="2"/>
      <c r="D112" s="1"/>
      <c r="E112" s="1"/>
      <c r="F112" s="1"/>
      <c r="G112" s="1"/>
      <c r="H112" s="52"/>
      <c r="I112" s="110"/>
    </row>
    <row r="113" spans="1:9" ht="27" customHeight="1" x14ac:dyDescent="0.25">
      <c r="A113" s="170" t="s">
        <v>2</v>
      </c>
      <c r="B113" s="170" t="s">
        <v>3</v>
      </c>
      <c r="C113" s="172" t="s">
        <v>4</v>
      </c>
      <c r="D113" s="174" t="s">
        <v>5</v>
      </c>
      <c r="E113" s="175"/>
      <c r="F113" s="176"/>
      <c r="G113" s="182" t="s">
        <v>6</v>
      </c>
      <c r="H113" s="184" t="s">
        <v>7</v>
      </c>
      <c r="I113" s="111"/>
    </row>
    <row r="114" spans="1:9" ht="27" customHeight="1" x14ac:dyDescent="0.25">
      <c r="A114" s="171"/>
      <c r="B114" s="171"/>
      <c r="C114" s="173"/>
      <c r="D114" s="102" t="s">
        <v>8</v>
      </c>
      <c r="E114" s="102" t="s">
        <v>9</v>
      </c>
      <c r="F114" s="102" t="s">
        <v>10</v>
      </c>
      <c r="G114" s="183"/>
      <c r="H114" s="184"/>
      <c r="I114" s="111"/>
    </row>
    <row r="115" spans="1:9" ht="27" customHeight="1" x14ac:dyDescent="0.25">
      <c r="A115" s="194" t="s">
        <v>11</v>
      </c>
      <c r="B115" s="8" t="s">
        <v>184</v>
      </c>
      <c r="C115" s="4">
        <v>135</v>
      </c>
      <c r="D115" s="45">
        <v>3.16</v>
      </c>
      <c r="E115" s="45">
        <v>1.57</v>
      </c>
      <c r="F115" s="45">
        <v>19.5</v>
      </c>
      <c r="G115" s="45">
        <v>156.87</v>
      </c>
      <c r="H115" s="32" t="s">
        <v>30</v>
      </c>
      <c r="I115" s="110"/>
    </row>
    <row r="116" spans="1:9" ht="27" customHeight="1" x14ac:dyDescent="0.25">
      <c r="A116" s="194"/>
      <c r="B116" s="8" t="s">
        <v>24</v>
      </c>
      <c r="C116" s="164" t="s">
        <v>222</v>
      </c>
      <c r="D116" s="5">
        <v>2.35</v>
      </c>
      <c r="E116" s="5">
        <v>4.53</v>
      </c>
      <c r="F116" s="5">
        <v>15.1</v>
      </c>
      <c r="G116" s="6">
        <v>107</v>
      </c>
      <c r="H116" s="56" t="s">
        <v>23</v>
      </c>
      <c r="I116" s="110"/>
    </row>
    <row r="117" spans="1:9" ht="27" customHeight="1" x14ac:dyDescent="0.25">
      <c r="A117" s="194"/>
      <c r="B117" s="8" t="s">
        <v>44</v>
      </c>
      <c r="C117" s="4">
        <v>150</v>
      </c>
      <c r="D117" s="5">
        <v>3.15</v>
      </c>
      <c r="E117" s="5">
        <v>2.72</v>
      </c>
      <c r="F117" s="5">
        <v>12.96</v>
      </c>
      <c r="G117" s="5">
        <v>89</v>
      </c>
      <c r="H117" s="156" t="s">
        <v>45</v>
      </c>
      <c r="I117" s="110"/>
    </row>
    <row r="118" spans="1:9" ht="27" customHeight="1" x14ac:dyDescent="0.25">
      <c r="A118" s="194"/>
      <c r="B118" s="15" t="s">
        <v>21</v>
      </c>
      <c r="C118" s="7">
        <v>320</v>
      </c>
      <c r="D118" s="51">
        <f>D115+D116+D117</f>
        <v>8.66</v>
      </c>
      <c r="E118" s="51">
        <f>E115+E116+E117</f>
        <v>8.82</v>
      </c>
      <c r="F118" s="34">
        <f>F115+F116+F117</f>
        <v>47.56</v>
      </c>
      <c r="G118" s="44">
        <f>G115+G116+G117</f>
        <v>352.87</v>
      </c>
      <c r="H118" s="155"/>
      <c r="I118" s="110">
        <f>G118*100/G138</f>
        <v>23.268250545653569</v>
      </c>
    </row>
    <row r="119" spans="1:9" ht="27" customHeight="1" x14ac:dyDescent="0.25">
      <c r="A119" s="189" t="s">
        <v>148</v>
      </c>
      <c r="B119" s="12" t="s">
        <v>149</v>
      </c>
      <c r="C119" s="45">
        <v>100</v>
      </c>
      <c r="D119" s="46">
        <v>0.4</v>
      </c>
      <c r="E119" s="46">
        <v>0.4</v>
      </c>
      <c r="F119" s="46">
        <v>9.8000000000000007</v>
      </c>
      <c r="G119" s="46">
        <v>44</v>
      </c>
      <c r="H119" s="192" t="s">
        <v>189</v>
      </c>
      <c r="I119" s="110"/>
    </row>
    <row r="120" spans="1:9" ht="27" customHeight="1" x14ac:dyDescent="0.25">
      <c r="A120" s="190"/>
      <c r="B120" s="12" t="s">
        <v>181</v>
      </c>
      <c r="C120" s="45">
        <v>100</v>
      </c>
      <c r="D120" s="46">
        <v>1.5</v>
      </c>
      <c r="E120" s="46">
        <v>0.5</v>
      </c>
      <c r="F120" s="46">
        <v>21</v>
      </c>
      <c r="G120" s="46">
        <v>95</v>
      </c>
      <c r="H120" s="193"/>
      <c r="I120" s="110"/>
    </row>
    <row r="121" spans="1:9" ht="27" customHeight="1" x14ac:dyDescent="0.25">
      <c r="A121" s="191"/>
      <c r="B121" s="15" t="s">
        <v>150</v>
      </c>
      <c r="C121" s="51">
        <f>C119</f>
        <v>100</v>
      </c>
      <c r="D121" s="17">
        <f>D119</f>
        <v>0.4</v>
      </c>
      <c r="E121" s="17">
        <f t="shared" ref="E121:G121" si="12">E119</f>
        <v>0.4</v>
      </c>
      <c r="F121" s="17">
        <f t="shared" si="12"/>
        <v>9.8000000000000007</v>
      </c>
      <c r="G121" s="17">
        <f t="shared" si="12"/>
        <v>44</v>
      </c>
      <c r="H121" s="156"/>
      <c r="I121" s="110">
        <f>G121*100/G138</f>
        <v>2.9013603423605208</v>
      </c>
    </row>
    <row r="122" spans="1:9" ht="27" customHeight="1" x14ac:dyDescent="0.25">
      <c r="A122" s="194" t="s">
        <v>14</v>
      </c>
      <c r="B122" s="12" t="s">
        <v>213</v>
      </c>
      <c r="C122" s="45">
        <v>150</v>
      </c>
      <c r="D122" s="41">
        <v>2.34</v>
      </c>
      <c r="E122" s="41">
        <v>0.25</v>
      </c>
      <c r="F122" s="41">
        <v>12.33</v>
      </c>
      <c r="G122" s="41">
        <v>60.9</v>
      </c>
      <c r="H122" s="32" t="s">
        <v>215</v>
      </c>
      <c r="I122" s="110"/>
    </row>
    <row r="123" spans="1:9" ht="27" customHeight="1" x14ac:dyDescent="0.25">
      <c r="A123" s="194"/>
      <c r="B123" s="12" t="s">
        <v>214</v>
      </c>
      <c r="C123" s="45">
        <v>15</v>
      </c>
      <c r="D123" s="157">
        <v>1.87</v>
      </c>
      <c r="E123" s="157">
        <v>0.24</v>
      </c>
      <c r="F123" s="157">
        <v>11.41</v>
      </c>
      <c r="G123" s="157">
        <v>55.23</v>
      </c>
      <c r="H123" s="156" t="s">
        <v>216</v>
      </c>
      <c r="I123" s="110"/>
    </row>
    <row r="124" spans="1:9" ht="27" customHeight="1" x14ac:dyDescent="0.25">
      <c r="A124" s="194"/>
      <c r="B124" s="22" t="s">
        <v>93</v>
      </c>
      <c r="C124" s="25">
        <v>160</v>
      </c>
      <c r="D124" s="103">
        <v>15.12</v>
      </c>
      <c r="E124" s="103">
        <v>12.76</v>
      </c>
      <c r="F124" s="103">
        <v>26.76</v>
      </c>
      <c r="G124" s="103">
        <v>363</v>
      </c>
      <c r="H124" s="32" t="s">
        <v>94</v>
      </c>
      <c r="I124" s="110"/>
    </row>
    <row r="125" spans="1:9" ht="27" customHeight="1" x14ac:dyDescent="0.25">
      <c r="A125" s="194"/>
      <c r="B125" s="65" t="s">
        <v>209</v>
      </c>
      <c r="C125" s="23">
        <v>30</v>
      </c>
      <c r="D125" s="25">
        <v>24</v>
      </c>
      <c r="E125" s="25">
        <v>0.03</v>
      </c>
      <c r="F125" s="25">
        <v>0.75</v>
      </c>
      <c r="G125" s="25">
        <v>4.2</v>
      </c>
      <c r="H125" s="54"/>
      <c r="I125" s="110"/>
    </row>
    <row r="126" spans="1:9" ht="27" customHeight="1" x14ac:dyDescent="0.25">
      <c r="A126" s="194"/>
      <c r="B126" s="12" t="s">
        <v>59</v>
      </c>
      <c r="C126" s="45">
        <v>150</v>
      </c>
      <c r="D126" s="45">
        <v>0.33</v>
      </c>
      <c r="E126" s="5">
        <v>1.4999999999999999E-2</v>
      </c>
      <c r="F126" s="5">
        <v>20.83</v>
      </c>
      <c r="G126" s="5">
        <v>84.75</v>
      </c>
      <c r="H126" s="156" t="s">
        <v>60</v>
      </c>
      <c r="I126" s="110"/>
    </row>
    <row r="127" spans="1:9" ht="27" customHeight="1" x14ac:dyDescent="0.25">
      <c r="A127" s="194"/>
      <c r="B127" s="8" t="s">
        <v>18</v>
      </c>
      <c r="C127" s="100">
        <v>20</v>
      </c>
      <c r="D127" s="45">
        <v>1.46</v>
      </c>
      <c r="E127" s="5">
        <v>0.34</v>
      </c>
      <c r="F127" s="5">
        <v>8.84</v>
      </c>
      <c r="G127" s="5">
        <v>46.98</v>
      </c>
      <c r="H127" s="32"/>
      <c r="I127" s="110"/>
    </row>
    <row r="128" spans="1:9" ht="27" customHeight="1" x14ac:dyDescent="0.25">
      <c r="A128" s="194"/>
      <c r="B128" s="13" t="s">
        <v>29</v>
      </c>
      <c r="C128" s="7">
        <f>C122+C123+C124+C125+C126+C127</f>
        <v>525</v>
      </c>
      <c r="D128" s="34">
        <f>D122+D124+D125+D126+D127+D123</f>
        <v>45.12</v>
      </c>
      <c r="E128" s="34">
        <f t="shared" ref="E128:G128" si="13">E122+E124+E125+E126+E127+E123</f>
        <v>13.635</v>
      </c>
      <c r="F128" s="34">
        <f t="shared" si="13"/>
        <v>80.92</v>
      </c>
      <c r="G128" s="34">
        <f t="shared" si="13"/>
        <v>615.05999999999995</v>
      </c>
      <c r="H128" s="57"/>
      <c r="I128" s="110">
        <f>G128*100/G138</f>
        <v>40.557061185733225</v>
      </c>
    </row>
    <row r="129" spans="1:9" ht="40.5" customHeight="1" x14ac:dyDescent="0.25">
      <c r="A129" s="204" t="s">
        <v>113</v>
      </c>
      <c r="B129" s="8" t="s">
        <v>212</v>
      </c>
      <c r="C129" s="4">
        <v>65</v>
      </c>
      <c r="D129" s="45">
        <v>7.33</v>
      </c>
      <c r="E129" s="5">
        <v>2.13</v>
      </c>
      <c r="F129" s="5">
        <v>6.98</v>
      </c>
      <c r="G129" s="5">
        <v>163</v>
      </c>
      <c r="H129" s="156" t="s">
        <v>211</v>
      </c>
      <c r="I129" s="110"/>
    </row>
    <row r="130" spans="1:9" ht="27" customHeight="1" x14ac:dyDescent="0.25">
      <c r="A130" s="204"/>
      <c r="B130" s="8" t="s">
        <v>122</v>
      </c>
      <c r="C130" s="138">
        <v>120</v>
      </c>
      <c r="D130" s="131">
        <v>2.29</v>
      </c>
      <c r="E130" s="131">
        <v>3.45</v>
      </c>
      <c r="F130" s="131">
        <v>18.41</v>
      </c>
      <c r="G130" s="131">
        <v>113.88</v>
      </c>
      <c r="H130" s="129" t="s">
        <v>123</v>
      </c>
      <c r="I130" s="110"/>
    </row>
    <row r="131" spans="1:9" ht="27" customHeight="1" x14ac:dyDescent="0.25">
      <c r="A131" s="204"/>
      <c r="B131" s="8" t="s">
        <v>119</v>
      </c>
      <c r="C131" s="4">
        <v>150</v>
      </c>
      <c r="D131" s="5">
        <v>0.04</v>
      </c>
      <c r="E131" s="5">
        <v>0.01</v>
      </c>
      <c r="F131" s="5">
        <v>6.99</v>
      </c>
      <c r="G131" s="5">
        <v>28</v>
      </c>
      <c r="H131" s="167" t="s">
        <v>120</v>
      </c>
      <c r="I131" s="110"/>
    </row>
    <row r="132" spans="1:9" ht="27" customHeight="1" x14ac:dyDescent="0.25">
      <c r="A132" s="204"/>
      <c r="B132" s="8" t="s">
        <v>17</v>
      </c>
      <c r="C132" s="45">
        <v>10</v>
      </c>
      <c r="D132" s="45">
        <v>1</v>
      </c>
      <c r="E132" s="5">
        <v>0.28999999999999998</v>
      </c>
      <c r="F132" s="5">
        <v>7.26</v>
      </c>
      <c r="G132" s="5">
        <v>33.869999999999997</v>
      </c>
      <c r="H132" s="156"/>
      <c r="I132" s="110"/>
    </row>
    <row r="133" spans="1:9" ht="27" customHeight="1" x14ac:dyDescent="0.25">
      <c r="A133" s="204"/>
      <c r="B133" s="8" t="s">
        <v>18</v>
      </c>
      <c r="C133" s="100">
        <v>20</v>
      </c>
      <c r="D133" s="45">
        <v>1.46</v>
      </c>
      <c r="E133" s="5">
        <v>0.34</v>
      </c>
      <c r="F133" s="5">
        <v>8.84</v>
      </c>
      <c r="G133" s="5">
        <v>46.98</v>
      </c>
      <c r="H133" s="32"/>
      <c r="I133" s="110"/>
    </row>
    <row r="134" spans="1:9" ht="27" customHeight="1" x14ac:dyDescent="0.25">
      <c r="A134" s="205"/>
      <c r="B134" s="15" t="s">
        <v>33</v>
      </c>
      <c r="C134" s="7">
        <f>C129+C130+C131+C133+C132</f>
        <v>365</v>
      </c>
      <c r="D134" s="18">
        <f>D129+D130+D131+D133+D132</f>
        <v>12.120000000000001</v>
      </c>
      <c r="E134" s="18">
        <f t="shared" ref="E134:G134" si="14">E129+E130+E131+E133+E132</f>
        <v>6.22</v>
      </c>
      <c r="F134" s="18">
        <f t="shared" si="14"/>
        <v>48.48</v>
      </c>
      <c r="G134" s="18">
        <f t="shared" si="14"/>
        <v>385.73</v>
      </c>
      <c r="H134" s="60"/>
      <c r="I134" s="110">
        <f>G134*100/G138</f>
        <v>25.435039201334629</v>
      </c>
    </row>
    <row r="135" spans="1:9" ht="27" customHeight="1" x14ac:dyDescent="0.25">
      <c r="A135" s="179" t="s">
        <v>114</v>
      </c>
      <c r="B135" s="12" t="s">
        <v>31</v>
      </c>
      <c r="C135" s="4">
        <v>150</v>
      </c>
      <c r="D135" s="5">
        <v>4.58</v>
      </c>
      <c r="E135" s="5">
        <v>4.08</v>
      </c>
      <c r="F135" s="5">
        <v>7.58</v>
      </c>
      <c r="G135" s="5">
        <v>85</v>
      </c>
      <c r="H135" s="167" t="s">
        <v>32</v>
      </c>
      <c r="I135" s="110"/>
    </row>
    <row r="136" spans="1:9" ht="27" customHeight="1" x14ac:dyDescent="0.25">
      <c r="A136" s="180"/>
      <c r="B136" s="12" t="s">
        <v>17</v>
      </c>
      <c r="C136" s="45">
        <v>10</v>
      </c>
      <c r="D136" s="45">
        <v>1</v>
      </c>
      <c r="E136" s="5">
        <v>0.28999999999999998</v>
      </c>
      <c r="F136" s="5">
        <v>7.26</v>
      </c>
      <c r="G136" s="5">
        <v>33.869999999999997</v>
      </c>
      <c r="H136" s="32"/>
      <c r="I136" s="110"/>
    </row>
    <row r="137" spans="1:9" ht="27" customHeight="1" x14ac:dyDescent="0.25">
      <c r="A137" s="181"/>
      <c r="B137" s="13" t="s">
        <v>115</v>
      </c>
      <c r="C137" s="20">
        <f>C135+C136</f>
        <v>160</v>
      </c>
      <c r="D137" s="17">
        <f>D135+D136</f>
        <v>5.58</v>
      </c>
      <c r="E137" s="17">
        <f>E135+E136</f>
        <v>4.37</v>
      </c>
      <c r="F137" s="17">
        <f>F135+F136</f>
        <v>14.84</v>
      </c>
      <c r="G137" s="17">
        <f>G135+G136</f>
        <v>118.87</v>
      </c>
      <c r="H137" s="59"/>
      <c r="I137" s="110">
        <f>G137*100/G138</f>
        <v>7.8382887249180708</v>
      </c>
    </row>
    <row r="138" spans="1:9" ht="27" customHeight="1" x14ac:dyDescent="0.25">
      <c r="A138" s="177" t="s">
        <v>34</v>
      </c>
      <c r="B138" s="178"/>
      <c r="C138" s="35">
        <f>C118+C128+C134+C137+C121</f>
        <v>1470</v>
      </c>
      <c r="D138" s="35">
        <f>D118+D128+D134+D137+D121</f>
        <v>71.88000000000001</v>
      </c>
      <c r="E138" s="35">
        <f>E118+E128+E134+E137+E121</f>
        <v>33.444999999999993</v>
      </c>
      <c r="F138" s="35">
        <f>F118+F128+F134+F137+F121</f>
        <v>201.60000000000002</v>
      </c>
      <c r="G138" s="35">
        <f>G118+G128+G134+G137+G121</f>
        <v>1516.5299999999997</v>
      </c>
      <c r="H138" s="57"/>
      <c r="I138" s="110"/>
    </row>
    <row r="140" spans="1:9" ht="20.25" x14ac:dyDescent="0.3">
      <c r="A140" s="185" t="s">
        <v>72</v>
      </c>
      <c r="B140" s="185"/>
      <c r="C140" s="2"/>
      <c r="D140" s="1"/>
      <c r="E140" s="1"/>
      <c r="F140" s="1"/>
      <c r="G140" s="1"/>
      <c r="H140" s="52"/>
    </row>
    <row r="141" spans="1:9" ht="27" customHeight="1" x14ac:dyDescent="0.25">
      <c r="A141" s="170" t="s">
        <v>2</v>
      </c>
      <c r="B141" s="170" t="s">
        <v>3</v>
      </c>
      <c r="C141" s="172" t="s">
        <v>4</v>
      </c>
      <c r="D141" s="174" t="s">
        <v>5</v>
      </c>
      <c r="E141" s="175"/>
      <c r="F141" s="176"/>
      <c r="G141" s="201" t="s">
        <v>6</v>
      </c>
      <c r="H141" s="184" t="s">
        <v>7</v>
      </c>
      <c r="I141" s="113"/>
    </row>
    <row r="142" spans="1:9" ht="27" customHeight="1" x14ac:dyDescent="0.25">
      <c r="A142" s="171"/>
      <c r="B142" s="171"/>
      <c r="C142" s="173"/>
      <c r="D142" s="102" t="s">
        <v>8</v>
      </c>
      <c r="E142" s="102" t="s">
        <v>9</v>
      </c>
      <c r="F142" s="102" t="s">
        <v>10</v>
      </c>
      <c r="G142" s="202"/>
      <c r="H142" s="184"/>
      <c r="I142" s="113"/>
    </row>
    <row r="143" spans="1:9" ht="27" customHeight="1" x14ac:dyDescent="0.25">
      <c r="A143" s="194" t="s">
        <v>11</v>
      </c>
      <c r="B143" s="8" t="s">
        <v>73</v>
      </c>
      <c r="C143" s="4">
        <v>155</v>
      </c>
      <c r="D143" s="45">
        <v>7.01</v>
      </c>
      <c r="E143" s="45">
        <v>7.01</v>
      </c>
      <c r="F143" s="45">
        <v>29.63</v>
      </c>
      <c r="G143" s="45">
        <v>210</v>
      </c>
      <c r="H143" s="32" t="s">
        <v>74</v>
      </c>
      <c r="I143" s="110"/>
    </row>
    <row r="144" spans="1:9" ht="27" customHeight="1" x14ac:dyDescent="0.25">
      <c r="A144" s="194"/>
      <c r="B144" s="8" t="s">
        <v>24</v>
      </c>
      <c r="C144" s="164" t="s">
        <v>222</v>
      </c>
      <c r="D144" s="5">
        <v>2.35</v>
      </c>
      <c r="E144" s="5">
        <v>4.53</v>
      </c>
      <c r="F144" s="5">
        <v>15.1</v>
      </c>
      <c r="G144" s="6">
        <v>107</v>
      </c>
      <c r="H144" s="56" t="s">
        <v>23</v>
      </c>
      <c r="I144" s="110"/>
    </row>
    <row r="145" spans="1:19" ht="27" customHeight="1" x14ac:dyDescent="0.25">
      <c r="A145" s="194"/>
      <c r="B145" s="10" t="s">
        <v>13</v>
      </c>
      <c r="C145" s="4" t="s">
        <v>52</v>
      </c>
      <c r="D145" s="45">
        <v>7.0000000000000007E-2</v>
      </c>
      <c r="E145" s="45">
        <v>0.01</v>
      </c>
      <c r="F145" s="45">
        <v>7.1</v>
      </c>
      <c r="G145" s="45">
        <v>29</v>
      </c>
      <c r="H145" s="32" t="s">
        <v>20</v>
      </c>
      <c r="I145" s="98"/>
    </row>
    <row r="146" spans="1:19" ht="27" customHeight="1" x14ac:dyDescent="0.25">
      <c r="A146" s="194"/>
      <c r="B146" s="15" t="s">
        <v>21</v>
      </c>
      <c r="C146" s="27">
        <v>350.5</v>
      </c>
      <c r="D146" s="101">
        <f>D143+D144+D145</f>
        <v>9.43</v>
      </c>
      <c r="E146" s="101">
        <f>E143+E144+E145</f>
        <v>11.549999999999999</v>
      </c>
      <c r="F146" s="17">
        <f>F143+F144+F145</f>
        <v>51.83</v>
      </c>
      <c r="G146" s="37">
        <f>G143+G144+G145</f>
        <v>346</v>
      </c>
      <c r="H146" s="105"/>
      <c r="I146" s="110">
        <f>G146*100/G165</f>
        <v>22.904654411131926</v>
      </c>
    </row>
    <row r="147" spans="1:19" ht="27" customHeight="1" x14ac:dyDescent="0.25">
      <c r="A147" s="189" t="s">
        <v>148</v>
      </c>
      <c r="B147" s="12" t="s">
        <v>149</v>
      </c>
      <c r="C147" s="45">
        <v>100</v>
      </c>
      <c r="D147" s="46">
        <v>0.4</v>
      </c>
      <c r="E147" s="46">
        <v>0.4</v>
      </c>
      <c r="F147" s="46">
        <v>9.8000000000000007</v>
      </c>
      <c r="G147" s="46">
        <v>44</v>
      </c>
      <c r="H147" s="192" t="s">
        <v>189</v>
      </c>
    </row>
    <row r="148" spans="1:19" ht="27" customHeight="1" x14ac:dyDescent="0.25">
      <c r="A148" s="190"/>
      <c r="B148" s="12" t="s">
        <v>181</v>
      </c>
      <c r="C148" s="45">
        <v>100</v>
      </c>
      <c r="D148" s="46">
        <v>1.5</v>
      </c>
      <c r="E148" s="46">
        <v>0.5</v>
      </c>
      <c r="F148" s="46">
        <v>21</v>
      </c>
      <c r="G148" s="46">
        <v>95</v>
      </c>
      <c r="H148" s="193"/>
    </row>
    <row r="149" spans="1:19" ht="27" customHeight="1" x14ac:dyDescent="0.25">
      <c r="A149" s="191"/>
      <c r="B149" s="15" t="s">
        <v>150</v>
      </c>
      <c r="C149" s="51">
        <f>C147</f>
        <v>100</v>
      </c>
      <c r="D149" s="17">
        <f>D147</f>
        <v>0.4</v>
      </c>
      <c r="E149" s="17">
        <f t="shared" ref="E149:G149" si="15">E147</f>
        <v>0.4</v>
      </c>
      <c r="F149" s="17">
        <f t="shared" si="15"/>
        <v>9.8000000000000007</v>
      </c>
      <c r="G149" s="17">
        <f t="shared" si="15"/>
        <v>44</v>
      </c>
      <c r="H149" s="156"/>
      <c r="I149" s="91">
        <f>G149*100/G165</f>
        <v>2.9127306187566608</v>
      </c>
    </row>
    <row r="150" spans="1:19" ht="39.75" customHeight="1" x14ac:dyDescent="0.25">
      <c r="A150" s="194" t="s">
        <v>14</v>
      </c>
      <c r="B150" s="12" t="s">
        <v>111</v>
      </c>
      <c r="C150" s="45" t="s">
        <v>116</v>
      </c>
      <c r="D150" s="116">
        <v>6.84</v>
      </c>
      <c r="E150" s="116">
        <v>3.11</v>
      </c>
      <c r="F150" s="116">
        <v>9.27</v>
      </c>
      <c r="G150" s="116">
        <v>106.59</v>
      </c>
      <c r="H150" s="156" t="s">
        <v>217</v>
      </c>
      <c r="I150" s="110"/>
      <c r="M150" s="28"/>
      <c r="N150" s="24"/>
      <c r="O150" s="24"/>
      <c r="P150" s="24"/>
      <c r="Q150" s="24"/>
      <c r="R150" s="24"/>
      <c r="S150" s="93"/>
    </row>
    <row r="151" spans="1:19" ht="28.5" customHeight="1" x14ac:dyDescent="0.25">
      <c r="A151" s="194"/>
      <c r="B151" s="8" t="s">
        <v>134</v>
      </c>
      <c r="C151" s="4">
        <v>60</v>
      </c>
      <c r="D151" s="45">
        <v>9.32</v>
      </c>
      <c r="E151" s="5">
        <v>7.07</v>
      </c>
      <c r="F151" s="5">
        <v>9.64</v>
      </c>
      <c r="G151" s="5">
        <v>139</v>
      </c>
      <c r="H151" s="156" t="s">
        <v>135</v>
      </c>
      <c r="I151" s="110"/>
      <c r="M151" s="221"/>
      <c r="N151" s="146"/>
      <c r="O151" s="147"/>
      <c r="P151" s="147"/>
      <c r="Q151" s="147"/>
      <c r="R151" s="147"/>
      <c r="S151" s="93"/>
    </row>
    <row r="152" spans="1:19" ht="27" customHeight="1" x14ac:dyDescent="0.25">
      <c r="A152" s="194"/>
      <c r="B152" s="8" t="s">
        <v>179</v>
      </c>
      <c r="C152" s="4">
        <v>105</v>
      </c>
      <c r="D152" s="45">
        <v>1.62</v>
      </c>
      <c r="E152" s="5">
        <v>8.68</v>
      </c>
      <c r="F152" s="5">
        <v>9.1300000000000008</v>
      </c>
      <c r="G152" s="5">
        <v>121</v>
      </c>
      <c r="H152" s="156" t="s">
        <v>180</v>
      </c>
      <c r="I152" s="110"/>
    </row>
    <row r="153" spans="1:19" ht="27" customHeight="1" x14ac:dyDescent="0.25">
      <c r="A153" s="194"/>
      <c r="B153" s="12" t="s">
        <v>59</v>
      </c>
      <c r="C153" s="45">
        <v>150</v>
      </c>
      <c r="D153" s="45">
        <v>0.33</v>
      </c>
      <c r="E153" s="5">
        <v>1.4999999999999999E-2</v>
      </c>
      <c r="F153" s="5">
        <v>20.83</v>
      </c>
      <c r="G153" s="5">
        <v>84.75</v>
      </c>
      <c r="H153" s="32" t="s">
        <v>60</v>
      </c>
      <c r="I153" s="110"/>
    </row>
    <row r="154" spans="1:19" ht="27" customHeight="1" x14ac:dyDescent="0.25">
      <c r="A154" s="194"/>
      <c r="B154" s="12" t="s">
        <v>17</v>
      </c>
      <c r="C154" s="45">
        <v>20</v>
      </c>
      <c r="D154" s="45">
        <v>2</v>
      </c>
      <c r="E154" s="5">
        <v>0.57999999999999996</v>
      </c>
      <c r="F154" s="5">
        <v>14.52</v>
      </c>
      <c r="G154" s="5">
        <v>67.739999999999995</v>
      </c>
      <c r="H154" s="54"/>
      <c r="I154" s="110"/>
    </row>
    <row r="155" spans="1:19" ht="27" customHeight="1" x14ac:dyDescent="0.25">
      <c r="A155" s="194"/>
      <c r="B155" s="8" t="s">
        <v>18</v>
      </c>
      <c r="C155" s="100">
        <v>20</v>
      </c>
      <c r="D155" s="45">
        <v>1.46</v>
      </c>
      <c r="E155" s="5">
        <v>0.34</v>
      </c>
      <c r="F155" s="5">
        <v>8.84</v>
      </c>
      <c r="G155" s="5">
        <v>46.98</v>
      </c>
      <c r="H155" s="57"/>
      <c r="I155" s="110"/>
    </row>
    <row r="156" spans="1:19" ht="27" customHeight="1" x14ac:dyDescent="0.25">
      <c r="A156" s="194"/>
      <c r="B156" s="13" t="s">
        <v>29</v>
      </c>
      <c r="C156" s="36">
        <v>530</v>
      </c>
      <c r="D156" s="34">
        <f>D150+D151+D152+D153+D154+D155</f>
        <v>21.57</v>
      </c>
      <c r="E156" s="34">
        <f t="shared" ref="E156:G156" si="16">E150+E151+E152+E153+E154+E155</f>
        <v>19.794999999999998</v>
      </c>
      <c r="F156" s="34">
        <f t="shared" si="16"/>
        <v>72.23</v>
      </c>
      <c r="G156" s="34">
        <f t="shared" si="16"/>
        <v>566.06000000000006</v>
      </c>
      <c r="H156" s="57"/>
      <c r="I156" s="110">
        <f>G156*100/G165</f>
        <v>37.472279410304445</v>
      </c>
    </row>
    <row r="157" spans="1:19" ht="30.75" customHeight="1" x14ac:dyDescent="0.25">
      <c r="A157" s="189" t="s">
        <v>113</v>
      </c>
      <c r="B157" s="8" t="s">
        <v>64</v>
      </c>
      <c r="C157" s="4">
        <v>135</v>
      </c>
      <c r="D157" s="45">
        <v>3.15</v>
      </c>
      <c r="E157" s="45">
        <v>2.2999999999999998</v>
      </c>
      <c r="F157" s="45">
        <v>22.16</v>
      </c>
      <c r="G157" s="45">
        <v>121.7</v>
      </c>
      <c r="H157" s="167" t="s">
        <v>30</v>
      </c>
      <c r="I157" s="110"/>
    </row>
    <row r="158" spans="1:19" ht="27" customHeight="1" x14ac:dyDescent="0.25">
      <c r="A158" s="190"/>
      <c r="B158" s="8" t="s">
        <v>104</v>
      </c>
      <c r="C158" s="4">
        <v>50</v>
      </c>
      <c r="D158" s="5">
        <v>3.26</v>
      </c>
      <c r="E158" s="5">
        <v>5.62</v>
      </c>
      <c r="F158" s="5">
        <v>31</v>
      </c>
      <c r="G158" s="5">
        <v>188</v>
      </c>
      <c r="H158" s="54" t="s">
        <v>105</v>
      </c>
      <c r="I158" s="110"/>
    </row>
    <row r="159" spans="1:19" ht="27" customHeight="1" x14ac:dyDescent="0.25">
      <c r="A159" s="190"/>
      <c r="B159" s="8" t="s">
        <v>44</v>
      </c>
      <c r="C159" s="4">
        <v>150</v>
      </c>
      <c r="D159" s="5">
        <v>3.15</v>
      </c>
      <c r="E159" s="5">
        <v>2.72</v>
      </c>
      <c r="F159" s="5">
        <v>12.96</v>
      </c>
      <c r="G159" s="5">
        <v>89</v>
      </c>
      <c r="H159" s="32" t="s">
        <v>45</v>
      </c>
      <c r="I159" s="110"/>
    </row>
    <row r="160" spans="1:19" ht="27" customHeight="1" x14ac:dyDescent="0.25">
      <c r="A160" s="190"/>
      <c r="B160" s="8" t="s">
        <v>18</v>
      </c>
      <c r="C160" s="100">
        <v>20</v>
      </c>
      <c r="D160" s="45">
        <v>1.46</v>
      </c>
      <c r="E160" s="5">
        <v>0.34</v>
      </c>
      <c r="F160" s="5">
        <v>8.84</v>
      </c>
      <c r="G160" s="5">
        <v>46.98</v>
      </c>
      <c r="H160" s="156"/>
      <c r="I160" s="110"/>
    </row>
    <row r="161" spans="1:9" ht="27" customHeight="1" x14ac:dyDescent="0.25">
      <c r="A161" s="191"/>
      <c r="B161" s="15" t="s">
        <v>33</v>
      </c>
      <c r="C161" s="7">
        <f>C157+C158+C159+C160</f>
        <v>355</v>
      </c>
      <c r="D161" s="19">
        <f>D157+D158+D159+D160</f>
        <v>11.02</v>
      </c>
      <c r="E161" s="19">
        <f t="shared" ref="E161:G161" si="17">E157+E158+E159+E160</f>
        <v>10.98</v>
      </c>
      <c r="F161" s="19">
        <f t="shared" si="17"/>
        <v>74.960000000000008</v>
      </c>
      <c r="G161" s="19">
        <f t="shared" si="17"/>
        <v>445.68</v>
      </c>
      <c r="H161" s="60"/>
      <c r="I161" s="110">
        <f>G161*100/G165</f>
        <v>29.503313231078835</v>
      </c>
    </row>
    <row r="162" spans="1:9" ht="27" customHeight="1" x14ac:dyDescent="0.25">
      <c r="A162" s="179" t="s">
        <v>114</v>
      </c>
      <c r="B162" s="12" t="s">
        <v>151</v>
      </c>
      <c r="C162" s="4">
        <v>150</v>
      </c>
      <c r="D162" s="5">
        <v>4.3499999999999996</v>
      </c>
      <c r="E162" s="5">
        <v>3.75</v>
      </c>
      <c r="F162" s="5">
        <v>6</v>
      </c>
      <c r="G162" s="5">
        <v>75</v>
      </c>
      <c r="H162" s="156" t="s">
        <v>203</v>
      </c>
      <c r="I162" s="110"/>
    </row>
    <row r="163" spans="1:9" ht="27" customHeight="1" x14ac:dyDescent="0.25">
      <c r="A163" s="180"/>
      <c r="B163" s="12" t="s">
        <v>17</v>
      </c>
      <c r="C163" s="45">
        <v>10</v>
      </c>
      <c r="D163" s="45">
        <v>1</v>
      </c>
      <c r="E163" s="5">
        <v>0.28999999999999998</v>
      </c>
      <c r="F163" s="5">
        <v>7.26</v>
      </c>
      <c r="G163" s="5">
        <v>33.869999999999997</v>
      </c>
      <c r="H163" s="32"/>
      <c r="I163" s="110"/>
    </row>
    <row r="164" spans="1:9" ht="27" customHeight="1" x14ac:dyDescent="0.25">
      <c r="A164" s="181"/>
      <c r="B164" s="13" t="s">
        <v>115</v>
      </c>
      <c r="C164" s="27">
        <f>C162+C163</f>
        <v>160</v>
      </c>
      <c r="D164" s="17">
        <f>D162+D163</f>
        <v>5.35</v>
      </c>
      <c r="E164" s="17">
        <f>E162+E163</f>
        <v>4.04</v>
      </c>
      <c r="F164" s="17">
        <f>F162+F163</f>
        <v>13.26</v>
      </c>
      <c r="G164" s="17">
        <f>G162+G163</f>
        <v>108.87</v>
      </c>
      <c r="H164" s="59"/>
      <c r="I164" s="110">
        <f>G164*100/G165</f>
        <v>7.2070223287281294</v>
      </c>
    </row>
    <row r="165" spans="1:9" ht="27" customHeight="1" x14ac:dyDescent="0.25">
      <c r="A165" s="177" t="s">
        <v>34</v>
      </c>
      <c r="B165" s="178"/>
      <c r="C165" s="121">
        <f>C146+C156+C161+C164+C149</f>
        <v>1495.5</v>
      </c>
      <c r="D165" s="120">
        <f>D146+D156+D161+D164+D149</f>
        <v>47.769999999999996</v>
      </c>
      <c r="E165" s="120">
        <f t="shared" ref="E165:G165" si="18">E146+E156+E161+E164+E149</f>
        <v>46.765000000000001</v>
      </c>
      <c r="F165" s="120">
        <f t="shared" si="18"/>
        <v>222.08</v>
      </c>
      <c r="G165" s="120">
        <f t="shared" si="18"/>
        <v>1510.6100000000001</v>
      </c>
      <c r="H165" s="57"/>
      <c r="I165" s="110"/>
    </row>
    <row r="167" spans="1:9" ht="20.25" x14ac:dyDescent="0.3">
      <c r="A167" s="185" t="s">
        <v>75</v>
      </c>
      <c r="B167" s="185"/>
      <c r="C167" s="2"/>
      <c r="D167" s="1"/>
      <c r="E167" s="1"/>
      <c r="F167" s="1"/>
      <c r="G167" s="1"/>
      <c r="H167" s="52"/>
    </row>
    <row r="168" spans="1:9" ht="27" customHeight="1" x14ac:dyDescent="0.25">
      <c r="A168" s="170" t="s">
        <v>2</v>
      </c>
      <c r="B168" s="170" t="s">
        <v>3</v>
      </c>
      <c r="C168" s="172" t="s">
        <v>4</v>
      </c>
      <c r="D168" s="174" t="s">
        <v>5</v>
      </c>
      <c r="E168" s="175"/>
      <c r="F168" s="176"/>
      <c r="G168" s="201" t="s">
        <v>6</v>
      </c>
      <c r="H168" s="184" t="s">
        <v>7</v>
      </c>
      <c r="I168" s="113"/>
    </row>
    <row r="169" spans="1:9" ht="27" customHeight="1" x14ac:dyDescent="0.25">
      <c r="A169" s="171"/>
      <c r="B169" s="171"/>
      <c r="C169" s="173"/>
      <c r="D169" s="102" t="s">
        <v>8</v>
      </c>
      <c r="E169" s="102" t="s">
        <v>9</v>
      </c>
      <c r="F169" s="102" t="s">
        <v>10</v>
      </c>
      <c r="G169" s="202"/>
      <c r="H169" s="184"/>
      <c r="I169" s="113"/>
    </row>
    <row r="170" spans="1:9" ht="27" customHeight="1" x14ac:dyDescent="0.25">
      <c r="A170" s="194" t="s">
        <v>11</v>
      </c>
      <c r="B170" s="12" t="s">
        <v>117</v>
      </c>
      <c r="C170" s="4">
        <v>135</v>
      </c>
      <c r="D170" s="45">
        <v>4.01</v>
      </c>
      <c r="E170" s="5">
        <v>1.07</v>
      </c>
      <c r="F170" s="5">
        <v>22.33</v>
      </c>
      <c r="G170" s="5">
        <v>115.27</v>
      </c>
      <c r="H170" s="156" t="s">
        <v>118</v>
      </c>
      <c r="I170" s="110"/>
    </row>
    <row r="171" spans="1:9" ht="27" customHeight="1" x14ac:dyDescent="0.25">
      <c r="A171" s="194"/>
      <c r="B171" s="8" t="s">
        <v>139</v>
      </c>
      <c r="C171" s="45">
        <v>45</v>
      </c>
      <c r="D171" s="5">
        <v>2.4500000000000002</v>
      </c>
      <c r="E171" s="5">
        <v>3.93</v>
      </c>
      <c r="F171" s="5">
        <v>21.06</v>
      </c>
      <c r="G171" s="6">
        <v>129</v>
      </c>
      <c r="H171" s="54" t="s">
        <v>140</v>
      </c>
      <c r="I171" s="110"/>
    </row>
    <row r="172" spans="1:9" ht="27" customHeight="1" x14ac:dyDescent="0.25">
      <c r="A172" s="194"/>
      <c r="B172" s="10" t="s">
        <v>37</v>
      </c>
      <c r="C172" s="70">
        <v>150</v>
      </c>
      <c r="D172" s="45">
        <v>2.34</v>
      </c>
      <c r="E172" s="45">
        <v>2</v>
      </c>
      <c r="F172" s="45">
        <v>10.63</v>
      </c>
      <c r="G172" s="45">
        <v>70</v>
      </c>
      <c r="H172" s="32" t="s">
        <v>45</v>
      </c>
      <c r="I172" s="110"/>
    </row>
    <row r="173" spans="1:9" ht="27" customHeight="1" x14ac:dyDescent="0.25">
      <c r="A173" s="194"/>
      <c r="B173" s="15" t="s">
        <v>21</v>
      </c>
      <c r="C173" s="7">
        <f>C170+C171+C172</f>
        <v>330</v>
      </c>
      <c r="D173" s="101">
        <f>D170+D171+D172</f>
        <v>8.8000000000000007</v>
      </c>
      <c r="E173" s="101">
        <f>E170+E171+E172</f>
        <v>7</v>
      </c>
      <c r="F173" s="17">
        <f>F170+F171+F172</f>
        <v>54.02</v>
      </c>
      <c r="G173" s="37">
        <f>G170+G171+G172</f>
        <v>314.27</v>
      </c>
      <c r="H173" s="102"/>
      <c r="I173" s="110">
        <f>G173*100/G194</f>
        <v>23.759554248474721</v>
      </c>
    </row>
    <row r="174" spans="1:9" ht="27" customHeight="1" x14ac:dyDescent="0.25">
      <c r="A174" s="189" t="s">
        <v>148</v>
      </c>
      <c r="B174" s="12" t="s">
        <v>61</v>
      </c>
      <c r="C174" s="4">
        <v>150</v>
      </c>
      <c r="D174" s="46"/>
      <c r="E174" s="46"/>
      <c r="F174" s="46">
        <v>1.68</v>
      </c>
      <c r="G174" s="46">
        <v>67.5</v>
      </c>
      <c r="H174" s="158" t="s">
        <v>62</v>
      </c>
      <c r="I174" s="110"/>
    </row>
    <row r="175" spans="1:9" ht="27" customHeight="1" x14ac:dyDescent="0.25">
      <c r="A175" s="191"/>
      <c r="B175" s="15" t="s">
        <v>150</v>
      </c>
      <c r="C175" s="7">
        <v>150</v>
      </c>
      <c r="D175" s="17"/>
      <c r="E175" s="17"/>
      <c r="F175" s="17">
        <f>F174</f>
        <v>1.68</v>
      </c>
      <c r="G175" s="17">
        <f>G174</f>
        <v>67.5</v>
      </c>
      <c r="H175" s="158"/>
      <c r="I175" s="110">
        <f>G175*100/G194</f>
        <v>5.1031594227003652</v>
      </c>
    </row>
    <row r="176" spans="1:9" ht="27" customHeight="1" x14ac:dyDescent="0.25">
      <c r="A176" s="194" t="s">
        <v>14</v>
      </c>
      <c r="B176" s="12" t="s">
        <v>171</v>
      </c>
      <c r="C176" s="45" t="s">
        <v>96</v>
      </c>
      <c r="D176" s="161">
        <v>1.64</v>
      </c>
      <c r="E176" s="161">
        <v>4.0599999999999996</v>
      </c>
      <c r="F176" s="161">
        <v>5.45</v>
      </c>
      <c r="G176" s="161">
        <v>76.400000000000006</v>
      </c>
      <c r="H176" s="158" t="s">
        <v>172</v>
      </c>
      <c r="I176" s="110"/>
    </row>
    <row r="177" spans="1:19" ht="27" customHeight="1" x14ac:dyDescent="0.25">
      <c r="A177" s="194"/>
      <c r="B177" s="33" t="s">
        <v>102</v>
      </c>
      <c r="C177" s="25">
        <v>60</v>
      </c>
      <c r="D177" s="159">
        <v>11.66</v>
      </c>
      <c r="E177" s="159">
        <v>2.75</v>
      </c>
      <c r="F177" s="159">
        <v>9.98</v>
      </c>
      <c r="G177" s="159">
        <v>121</v>
      </c>
      <c r="H177" s="158" t="s">
        <v>103</v>
      </c>
      <c r="I177" s="110"/>
    </row>
    <row r="178" spans="1:19" ht="27" customHeight="1" x14ac:dyDescent="0.25">
      <c r="A178" s="194"/>
      <c r="B178" s="33" t="s">
        <v>26</v>
      </c>
      <c r="C178" s="23">
        <v>15</v>
      </c>
      <c r="D178" s="23">
        <v>0.21</v>
      </c>
      <c r="E178" s="23">
        <v>0.75</v>
      </c>
      <c r="F178" s="23">
        <v>0.88</v>
      </c>
      <c r="G178" s="23">
        <v>11.12</v>
      </c>
      <c r="H178" s="158" t="s">
        <v>27</v>
      </c>
      <c r="I178" s="110"/>
    </row>
    <row r="179" spans="1:19" ht="27" customHeight="1" x14ac:dyDescent="0.25">
      <c r="A179" s="194"/>
      <c r="B179" s="22" t="s">
        <v>81</v>
      </c>
      <c r="C179" s="128">
        <v>120</v>
      </c>
      <c r="D179" s="131">
        <v>2.4500000000000002</v>
      </c>
      <c r="E179" s="131">
        <v>3.84</v>
      </c>
      <c r="F179" s="131">
        <v>16.34</v>
      </c>
      <c r="G179" s="131">
        <v>109.8</v>
      </c>
      <c r="H179" s="158" t="s">
        <v>87</v>
      </c>
      <c r="I179" s="114"/>
    </row>
    <row r="180" spans="1:19" ht="27" customHeight="1" x14ac:dyDescent="0.25">
      <c r="A180" s="194"/>
      <c r="B180" s="65" t="s">
        <v>209</v>
      </c>
      <c r="C180" s="23">
        <v>30</v>
      </c>
      <c r="D180" s="25">
        <v>24</v>
      </c>
      <c r="E180" s="25">
        <v>0.03</v>
      </c>
      <c r="F180" s="25">
        <v>0.75</v>
      </c>
      <c r="G180" s="25">
        <v>4.2</v>
      </c>
      <c r="H180" s="158"/>
      <c r="I180" s="114"/>
    </row>
    <row r="181" spans="1:19" ht="27" customHeight="1" x14ac:dyDescent="0.25">
      <c r="A181" s="194"/>
      <c r="B181" s="12" t="s">
        <v>16</v>
      </c>
      <c r="C181" s="45">
        <v>150</v>
      </c>
      <c r="D181" s="45">
        <v>0.12</v>
      </c>
      <c r="E181" s="5">
        <v>0.12</v>
      </c>
      <c r="F181" s="5">
        <v>17.91</v>
      </c>
      <c r="G181" s="5">
        <v>73.2</v>
      </c>
      <c r="H181" s="32" t="s">
        <v>28</v>
      </c>
      <c r="I181" s="110"/>
    </row>
    <row r="182" spans="1:19" ht="27" customHeight="1" x14ac:dyDescent="0.25">
      <c r="A182" s="194"/>
      <c r="B182" s="12" t="s">
        <v>17</v>
      </c>
      <c r="C182" s="45">
        <v>10</v>
      </c>
      <c r="D182" s="45">
        <v>1</v>
      </c>
      <c r="E182" s="5">
        <v>0.28999999999999998</v>
      </c>
      <c r="F182" s="5">
        <v>7.26</v>
      </c>
      <c r="G182" s="5">
        <v>33.869999999999997</v>
      </c>
      <c r="H182" s="32"/>
      <c r="I182" s="110"/>
      <c r="M182" s="28"/>
      <c r="N182" s="26"/>
      <c r="O182" s="30"/>
      <c r="P182" s="30"/>
      <c r="Q182" s="30"/>
      <c r="R182" s="30"/>
      <c r="S182" s="93"/>
    </row>
    <row r="183" spans="1:19" ht="27" customHeight="1" x14ac:dyDescent="0.25">
      <c r="A183" s="194"/>
      <c r="B183" s="8" t="s">
        <v>18</v>
      </c>
      <c r="C183" s="100">
        <v>20</v>
      </c>
      <c r="D183" s="45">
        <v>1.46</v>
      </c>
      <c r="E183" s="5">
        <v>0.34</v>
      </c>
      <c r="F183" s="5">
        <v>8.84</v>
      </c>
      <c r="G183" s="5">
        <v>46.98</v>
      </c>
      <c r="H183" s="32"/>
      <c r="I183" s="110"/>
    </row>
    <row r="184" spans="1:19" ht="27" customHeight="1" x14ac:dyDescent="0.25">
      <c r="A184" s="194"/>
      <c r="B184" s="13" t="s">
        <v>29</v>
      </c>
      <c r="C184" s="7">
        <v>563</v>
      </c>
      <c r="D184" s="34">
        <f>D176+D177+D178+D179+D180+D181+D182+D183</f>
        <v>42.54</v>
      </c>
      <c r="E184" s="34">
        <f t="shared" ref="E184:G184" si="19">E176+E177+E178+E179+E180+E181+E182+E183</f>
        <v>12.179999999999996</v>
      </c>
      <c r="F184" s="34">
        <f t="shared" si="19"/>
        <v>67.41</v>
      </c>
      <c r="G184" s="34">
        <f t="shared" si="19"/>
        <v>476.57</v>
      </c>
      <c r="H184" s="57"/>
      <c r="I184" s="110">
        <f>G184*100/G194</f>
        <v>36.029817571500935</v>
      </c>
    </row>
    <row r="185" spans="1:19" ht="27" customHeight="1" x14ac:dyDescent="0.25">
      <c r="A185" s="195" t="s">
        <v>113</v>
      </c>
      <c r="B185" s="8" t="s">
        <v>50</v>
      </c>
      <c r="C185" s="4">
        <v>65</v>
      </c>
      <c r="D185" s="45">
        <v>5.73</v>
      </c>
      <c r="E185" s="45">
        <v>11.04</v>
      </c>
      <c r="F185" s="45">
        <v>1.1000000000000001</v>
      </c>
      <c r="G185" s="45">
        <v>127</v>
      </c>
      <c r="H185" s="32" t="s">
        <v>51</v>
      </c>
      <c r="I185" s="110"/>
    </row>
    <row r="186" spans="1:19" ht="27" customHeight="1" x14ac:dyDescent="0.25">
      <c r="A186" s="196"/>
      <c r="B186" s="8" t="s">
        <v>12</v>
      </c>
      <c r="C186" s="4">
        <v>40</v>
      </c>
      <c r="D186" s="41">
        <v>0.48</v>
      </c>
      <c r="E186" s="41">
        <v>1.89</v>
      </c>
      <c r="F186" s="41">
        <v>3.08</v>
      </c>
      <c r="G186" s="41">
        <v>31</v>
      </c>
      <c r="H186" s="54" t="s">
        <v>77</v>
      </c>
      <c r="I186" s="110"/>
    </row>
    <row r="187" spans="1:19" ht="27" customHeight="1" x14ac:dyDescent="0.25">
      <c r="A187" s="196"/>
      <c r="B187" s="12" t="s">
        <v>210</v>
      </c>
      <c r="C187" s="4">
        <v>150</v>
      </c>
      <c r="D187" s="45">
        <v>0.17</v>
      </c>
      <c r="E187" s="5">
        <v>0.01</v>
      </c>
      <c r="F187" s="5">
        <v>26.45</v>
      </c>
      <c r="G187" s="5">
        <v>106.65</v>
      </c>
      <c r="H187" s="54" t="s">
        <v>208</v>
      </c>
      <c r="I187" s="110"/>
    </row>
    <row r="188" spans="1:19" ht="27" customHeight="1" x14ac:dyDescent="0.25">
      <c r="A188" s="196"/>
      <c r="B188" s="12" t="s">
        <v>17</v>
      </c>
      <c r="C188" s="45">
        <v>10</v>
      </c>
      <c r="D188" s="45">
        <v>1</v>
      </c>
      <c r="E188" s="5">
        <v>0.28999999999999998</v>
      </c>
      <c r="F188" s="5">
        <v>7.26</v>
      </c>
      <c r="G188" s="5">
        <v>33.869999999999997</v>
      </c>
      <c r="H188" s="158"/>
      <c r="I188" s="110"/>
    </row>
    <row r="189" spans="1:19" ht="27" customHeight="1" x14ac:dyDescent="0.25">
      <c r="A189" s="196"/>
      <c r="B189" s="8" t="s">
        <v>18</v>
      </c>
      <c r="C189" s="100">
        <v>20</v>
      </c>
      <c r="D189" s="45">
        <v>1.46</v>
      </c>
      <c r="E189" s="5">
        <v>0.34</v>
      </c>
      <c r="F189" s="5">
        <v>8.84</v>
      </c>
      <c r="G189" s="5">
        <v>46.98</v>
      </c>
      <c r="H189" s="54"/>
      <c r="I189" s="110"/>
    </row>
    <row r="190" spans="1:19" ht="27" customHeight="1" x14ac:dyDescent="0.25">
      <c r="A190" s="197"/>
      <c r="B190" s="15" t="s">
        <v>33</v>
      </c>
      <c r="C190" s="7">
        <f>C185+C186+C187+C188+C189</f>
        <v>285</v>
      </c>
      <c r="D190" s="18">
        <f>D185+D186+D187+D188+D189</f>
        <v>8.84</v>
      </c>
      <c r="E190" s="18">
        <f t="shared" ref="E190:G190" si="20">E185+E186+E187+E188+E189</f>
        <v>13.569999999999999</v>
      </c>
      <c r="F190" s="18">
        <f t="shared" si="20"/>
        <v>46.730000000000004</v>
      </c>
      <c r="G190" s="18">
        <f t="shared" si="20"/>
        <v>345.5</v>
      </c>
      <c r="H190" s="58"/>
      <c r="I190" s="110">
        <f>G190*100/G194</f>
        <v>26.120616008044092</v>
      </c>
    </row>
    <row r="191" spans="1:19" ht="27" customHeight="1" x14ac:dyDescent="0.25">
      <c r="A191" s="179" t="s">
        <v>114</v>
      </c>
      <c r="B191" s="12" t="s">
        <v>31</v>
      </c>
      <c r="C191" s="4">
        <v>150</v>
      </c>
      <c r="D191" s="5">
        <v>4.58</v>
      </c>
      <c r="E191" s="5">
        <v>4.08</v>
      </c>
      <c r="F191" s="5">
        <v>7.58</v>
      </c>
      <c r="G191" s="5">
        <v>85</v>
      </c>
      <c r="H191" s="158" t="s">
        <v>32</v>
      </c>
      <c r="I191" s="110"/>
    </row>
    <row r="192" spans="1:19" ht="27" customHeight="1" x14ac:dyDescent="0.25">
      <c r="A192" s="180"/>
      <c r="B192" s="12" t="s">
        <v>17</v>
      </c>
      <c r="C192" s="45">
        <v>10</v>
      </c>
      <c r="D192" s="45">
        <v>1</v>
      </c>
      <c r="E192" s="5">
        <v>0.28999999999999998</v>
      </c>
      <c r="F192" s="5">
        <v>7.26</v>
      </c>
      <c r="G192" s="5">
        <v>33.869999999999997</v>
      </c>
      <c r="H192" s="32"/>
      <c r="I192" s="110"/>
    </row>
    <row r="193" spans="1:9" ht="27" customHeight="1" x14ac:dyDescent="0.25">
      <c r="A193" s="181"/>
      <c r="B193" s="13" t="s">
        <v>115</v>
      </c>
      <c r="C193" s="20">
        <f>C191+C192</f>
        <v>160</v>
      </c>
      <c r="D193" s="17">
        <f>D191+D192</f>
        <v>5.58</v>
      </c>
      <c r="E193" s="17">
        <f>E191+E192</f>
        <v>4.37</v>
      </c>
      <c r="F193" s="17">
        <f>F191+F192</f>
        <v>14.84</v>
      </c>
      <c r="G193" s="17">
        <f>G191+G192</f>
        <v>118.87</v>
      </c>
      <c r="H193" s="59"/>
      <c r="I193" s="110">
        <f>G193*100/G194</f>
        <v>8.9868527492798869</v>
      </c>
    </row>
    <row r="194" spans="1:9" ht="27" customHeight="1" x14ac:dyDescent="0.25">
      <c r="A194" s="177" t="s">
        <v>34</v>
      </c>
      <c r="B194" s="178"/>
      <c r="C194" s="35">
        <f>C173+C184+C190+C193+C175</f>
        <v>1488</v>
      </c>
      <c r="D194" s="35">
        <f>D173+D184+D190+D193+D175</f>
        <v>65.760000000000005</v>
      </c>
      <c r="E194" s="35">
        <f>E173+E184+E190+E193+E175</f>
        <v>37.11999999999999</v>
      </c>
      <c r="F194" s="35">
        <f>F173+F184+F190+F193+F175</f>
        <v>184.68000000000004</v>
      </c>
      <c r="G194" s="35">
        <f>G173+G184+G190+G193+G175</f>
        <v>1322.71</v>
      </c>
      <c r="H194" s="57"/>
      <c r="I194" s="110"/>
    </row>
    <row r="196" spans="1:9" ht="20.25" x14ac:dyDescent="0.3">
      <c r="A196" s="185" t="s">
        <v>78</v>
      </c>
      <c r="B196" s="185"/>
      <c r="C196" s="2"/>
      <c r="D196" s="1"/>
      <c r="E196" s="1"/>
      <c r="F196" s="1"/>
      <c r="G196" s="1"/>
      <c r="H196" s="52"/>
    </row>
    <row r="197" spans="1:9" ht="27" customHeight="1" x14ac:dyDescent="0.25">
      <c r="A197" s="170" t="s">
        <v>2</v>
      </c>
      <c r="B197" s="170" t="s">
        <v>3</v>
      </c>
      <c r="C197" s="172" t="s">
        <v>4</v>
      </c>
      <c r="D197" s="174" t="s">
        <v>5</v>
      </c>
      <c r="E197" s="175"/>
      <c r="F197" s="176"/>
      <c r="G197" s="201" t="s">
        <v>6</v>
      </c>
      <c r="H197" s="184" t="s">
        <v>7</v>
      </c>
      <c r="I197" s="109"/>
    </row>
    <row r="198" spans="1:9" ht="27" customHeight="1" x14ac:dyDescent="0.25">
      <c r="A198" s="171"/>
      <c r="B198" s="171"/>
      <c r="C198" s="173"/>
      <c r="D198" s="102" t="s">
        <v>8</v>
      </c>
      <c r="E198" s="102" t="s">
        <v>9</v>
      </c>
      <c r="F198" s="102" t="s">
        <v>10</v>
      </c>
      <c r="G198" s="202"/>
      <c r="H198" s="184"/>
      <c r="I198" s="109"/>
    </row>
    <row r="199" spans="1:9" ht="27" customHeight="1" x14ac:dyDescent="0.25">
      <c r="A199" s="194" t="s">
        <v>11</v>
      </c>
      <c r="B199" s="8" t="s">
        <v>143</v>
      </c>
      <c r="C199" s="4">
        <v>130</v>
      </c>
      <c r="D199" s="45">
        <v>3.74</v>
      </c>
      <c r="E199" s="45">
        <v>3.39</v>
      </c>
      <c r="F199" s="45">
        <v>12.24</v>
      </c>
      <c r="G199" s="45">
        <v>95</v>
      </c>
      <c r="H199" s="165" t="s">
        <v>69</v>
      </c>
      <c r="I199" s="110"/>
    </row>
    <row r="200" spans="1:9" ht="27" customHeight="1" x14ac:dyDescent="0.25">
      <c r="A200" s="194"/>
      <c r="B200" s="8" t="s">
        <v>39</v>
      </c>
      <c r="C200" s="45">
        <v>45</v>
      </c>
      <c r="D200" s="5">
        <v>4.7300000000000004</v>
      </c>
      <c r="E200" s="5">
        <v>6.88</v>
      </c>
      <c r="F200" s="5">
        <v>14.56</v>
      </c>
      <c r="G200" s="6">
        <v>139</v>
      </c>
      <c r="H200" s="32" t="s">
        <v>40</v>
      </c>
      <c r="I200" s="110"/>
    </row>
    <row r="201" spans="1:9" ht="27" customHeight="1" x14ac:dyDescent="0.25">
      <c r="A201" s="194"/>
      <c r="B201" s="8" t="s">
        <v>66</v>
      </c>
      <c r="C201" s="4">
        <v>150</v>
      </c>
      <c r="D201" s="5">
        <v>2.65</v>
      </c>
      <c r="E201" s="5">
        <v>2.33</v>
      </c>
      <c r="F201" s="5">
        <v>11.31</v>
      </c>
      <c r="G201" s="5">
        <v>77</v>
      </c>
      <c r="H201" s="54" t="s">
        <v>67</v>
      </c>
      <c r="I201" s="110"/>
    </row>
    <row r="202" spans="1:9" ht="27" customHeight="1" x14ac:dyDescent="0.25">
      <c r="A202" s="194"/>
      <c r="B202" s="15" t="s">
        <v>21</v>
      </c>
      <c r="C202" s="20">
        <f>C199+C200+C201</f>
        <v>325</v>
      </c>
      <c r="D202" s="101">
        <f>D199+D200+D201</f>
        <v>11.120000000000001</v>
      </c>
      <c r="E202" s="101">
        <f>E199+E200+E201</f>
        <v>12.6</v>
      </c>
      <c r="F202" s="17">
        <f>F199+F200+F201</f>
        <v>38.11</v>
      </c>
      <c r="G202" s="37">
        <f>G199+G200+G201</f>
        <v>311</v>
      </c>
      <c r="H202" s="63"/>
      <c r="I202" s="110">
        <f>G202*100/G223</f>
        <v>22.050794821253849</v>
      </c>
    </row>
    <row r="203" spans="1:9" ht="27" customHeight="1" x14ac:dyDescent="0.25">
      <c r="A203" s="189" t="s">
        <v>148</v>
      </c>
      <c r="B203" s="12" t="s">
        <v>149</v>
      </c>
      <c r="C203" s="45">
        <v>100</v>
      </c>
      <c r="D203" s="46">
        <v>0.4</v>
      </c>
      <c r="E203" s="46">
        <v>0.4</v>
      </c>
      <c r="F203" s="46">
        <v>9.8000000000000007</v>
      </c>
      <c r="G203" s="46">
        <v>44</v>
      </c>
      <c r="H203" s="192" t="s">
        <v>189</v>
      </c>
      <c r="I203" s="110"/>
    </row>
    <row r="204" spans="1:9" ht="27" customHeight="1" x14ac:dyDescent="0.25">
      <c r="A204" s="190"/>
      <c r="B204" s="12" t="s">
        <v>181</v>
      </c>
      <c r="C204" s="45">
        <v>100</v>
      </c>
      <c r="D204" s="46">
        <v>1.5</v>
      </c>
      <c r="E204" s="46">
        <v>0.5</v>
      </c>
      <c r="F204" s="46">
        <v>21</v>
      </c>
      <c r="G204" s="46">
        <v>95</v>
      </c>
      <c r="H204" s="193"/>
      <c r="I204" s="110"/>
    </row>
    <row r="205" spans="1:9" ht="27" customHeight="1" x14ac:dyDescent="0.25">
      <c r="A205" s="191"/>
      <c r="B205" s="15" t="s">
        <v>150</v>
      </c>
      <c r="C205" s="51">
        <f>C203</f>
        <v>100</v>
      </c>
      <c r="D205" s="17">
        <f>D203</f>
        <v>0.4</v>
      </c>
      <c r="E205" s="17">
        <f t="shared" ref="E205:G205" si="21">E203</f>
        <v>0.4</v>
      </c>
      <c r="F205" s="17">
        <f t="shared" si="21"/>
        <v>9.8000000000000007</v>
      </c>
      <c r="G205" s="17">
        <f t="shared" si="21"/>
        <v>44</v>
      </c>
      <c r="H205" s="165"/>
      <c r="I205" s="110">
        <f>G205*100/G223</f>
        <v>3.1197265985053675</v>
      </c>
    </row>
    <row r="206" spans="1:9" ht="37.5" customHeight="1" x14ac:dyDescent="0.25">
      <c r="A206" s="194" t="s">
        <v>14</v>
      </c>
      <c r="B206" s="12" t="s">
        <v>106</v>
      </c>
      <c r="C206" s="45" t="s">
        <v>96</v>
      </c>
      <c r="D206" s="41">
        <v>2.34</v>
      </c>
      <c r="E206" s="41">
        <v>4.26</v>
      </c>
      <c r="F206" s="41">
        <v>9.01</v>
      </c>
      <c r="G206" s="41">
        <v>108.8</v>
      </c>
      <c r="H206" s="32" t="s">
        <v>86</v>
      </c>
      <c r="I206" s="110"/>
    </row>
    <row r="207" spans="1:9" ht="27" customHeight="1" x14ac:dyDescent="0.25">
      <c r="A207" s="194"/>
      <c r="B207" s="33" t="s">
        <v>91</v>
      </c>
      <c r="C207" s="25">
        <v>60</v>
      </c>
      <c r="D207" s="206">
        <v>9.7799999999999994</v>
      </c>
      <c r="E207" s="206">
        <v>9.85</v>
      </c>
      <c r="F207" s="206">
        <v>8.9600000000000009</v>
      </c>
      <c r="G207" s="206">
        <v>164</v>
      </c>
      <c r="H207" s="32" t="s">
        <v>92</v>
      </c>
      <c r="I207" s="110"/>
    </row>
    <row r="208" spans="1:9" ht="27" customHeight="1" x14ac:dyDescent="0.25">
      <c r="A208" s="194"/>
      <c r="B208" s="92" t="s">
        <v>159</v>
      </c>
      <c r="C208" s="25">
        <v>60</v>
      </c>
      <c r="D208" s="207"/>
      <c r="E208" s="207"/>
      <c r="F208" s="207"/>
      <c r="G208" s="207"/>
      <c r="H208" s="32"/>
      <c r="I208" s="110"/>
    </row>
    <row r="209" spans="1:9" ht="27" customHeight="1" x14ac:dyDescent="0.25">
      <c r="A209" s="194"/>
      <c r="B209" s="65" t="s">
        <v>161</v>
      </c>
      <c r="C209" s="23">
        <v>120</v>
      </c>
      <c r="D209" s="41">
        <v>2.92</v>
      </c>
      <c r="E209" s="41">
        <v>4.3</v>
      </c>
      <c r="F209" s="41">
        <v>29.35</v>
      </c>
      <c r="G209" s="41">
        <v>167.76</v>
      </c>
      <c r="H209" s="32" t="s">
        <v>162</v>
      </c>
      <c r="I209" s="110"/>
    </row>
    <row r="210" spans="1:9" ht="27" customHeight="1" x14ac:dyDescent="0.25">
      <c r="A210" s="194"/>
      <c r="B210" s="12" t="s">
        <v>220</v>
      </c>
      <c r="C210" s="4">
        <v>150</v>
      </c>
      <c r="D210" s="5">
        <v>0.51</v>
      </c>
      <c r="E210" s="5">
        <v>0.21</v>
      </c>
      <c r="F210" s="5">
        <v>14.23</v>
      </c>
      <c r="G210" s="5">
        <v>61</v>
      </c>
      <c r="H210" s="158" t="s">
        <v>221</v>
      </c>
      <c r="I210" s="110"/>
    </row>
    <row r="211" spans="1:9" ht="27" customHeight="1" x14ac:dyDescent="0.25">
      <c r="A211" s="194"/>
      <c r="B211" s="8" t="s">
        <v>17</v>
      </c>
      <c r="C211" s="45">
        <v>10</v>
      </c>
      <c r="D211" s="45">
        <v>1</v>
      </c>
      <c r="E211" s="5">
        <v>0.28999999999999998</v>
      </c>
      <c r="F211" s="5">
        <v>7.26</v>
      </c>
      <c r="G211" s="5">
        <v>33.869999999999997</v>
      </c>
      <c r="H211" s="57"/>
      <c r="I211" s="110"/>
    </row>
    <row r="212" spans="1:9" ht="27" customHeight="1" x14ac:dyDescent="0.25">
      <c r="A212" s="194"/>
      <c r="B212" s="8" t="s">
        <v>18</v>
      </c>
      <c r="C212" s="100">
        <v>20</v>
      </c>
      <c r="D212" s="45">
        <v>1.46</v>
      </c>
      <c r="E212" s="5">
        <v>0.34</v>
      </c>
      <c r="F212" s="5">
        <v>8.84</v>
      </c>
      <c r="G212" s="5">
        <v>46.98</v>
      </c>
      <c r="H212" s="57"/>
      <c r="I212" s="110"/>
    </row>
    <row r="213" spans="1:9" ht="27" customHeight="1" x14ac:dyDescent="0.25">
      <c r="A213" s="194"/>
      <c r="B213" s="13" t="s">
        <v>29</v>
      </c>
      <c r="C213" s="7">
        <v>568</v>
      </c>
      <c r="D213" s="34">
        <f>D206+D207+D209+D210+D211+D212</f>
        <v>18.009999999999998</v>
      </c>
      <c r="E213" s="34">
        <f t="shared" ref="E213:G213" si="22">E206+E207+E209+E210+E211+E212</f>
        <v>19.25</v>
      </c>
      <c r="F213" s="34">
        <f t="shared" si="22"/>
        <v>77.650000000000006</v>
      </c>
      <c r="G213" s="34">
        <f t="shared" si="22"/>
        <v>582.41</v>
      </c>
      <c r="H213" s="57"/>
      <c r="I213" s="110">
        <f>G213*100/G223</f>
        <v>41.294544732625255</v>
      </c>
    </row>
    <row r="214" spans="1:9" ht="27" customHeight="1" x14ac:dyDescent="0.25">
      <c r="A214" s="195" t="s">
        <v>113</v>
      </c>
      <c r="B214" s="8" t="s">
        <v>227</v>
      </c>
      <c r="C214" s="4">
        <v>60</v>
      </c>
      <c r="D214" s="45">
        <v>8.02</v>
      </c>
      <c r="E214" s="45">
        <v>2.82</v>
      </c>
      <c r="F214" s="45">
        <v>5.99</v>
      </c>
      <c r="G214" s="45">
        <v>81</v>
      </c>
      <c r="H214" s="165" t="s">
        <v>228</v>
      </c>
      <c r="I214" s="110"/>
    </row>
    <row r="215" spans="1:9" ht="27" customHeight="1" x14ac:dyDescent="0.25">
      <c r="A215" s="196"/>
      <c r="B215" s="8" t="s">
        <v>122</v>
      </c>
      <c r="C215" s="138">
        <v>120</v>
      </c>
      <c r="D215" s="131">
        <v>2.29</v>
      </c>
      <c r="E215" s="131">
        <v>3.45</v>
      </c>
      <c r="F215" s="131">
        <v>18.41</v>
      </c>
      <c r="G215" s="131">
        <v>113.88</v>
      </c>
      <c r="H215" s="129" t="s">
        <v>123</v>
      </c>
      <c r="I215" s="110"/>
    </row>
    <row r="216" spans="1:9" ht="27" customHeight="1" x14ac:dyDescent="0.25">
      <c r="A216" s="196"/>
      <c r="B216" s="12" t="s">
        <v>59</v>
      </c>
      <c r="C216" s="45">
        <v>150</v>
      </c>
      <c r="D216" s="45">
        <v>0.33</v>
      </c>
      <c r="E216" s="5">
        <v>1.4999999999999999E-2</v>
      </c>
      <c r="F216" s="5">
        <v>20.83</v>
      </c>
      <c r="G216" s="5">
        <v>84.75</v>
      </c>
      <c r="H216" s="32" t="s">
        <v>60</v>
      </c>
      <c r="I216" s="110"/>
    </row>
    <row r="217" spans="1:9" ht="27" customHeight="1" x14ac:dyDescent="0.25">
      <c r="A217" s="196"/>
      <c r="B217" s="8" t="s">
        <v>17</v>
      </c>
      <c r="C217" s="45">
        <v>10</v>
      </c>
      <c r="D217" s="45">
        <v>1</v>
      </c>
      <c r="E217" s="5">
        <v>0.28999999999999998</v>
      </c>
      <c r="F217" s="5">
        <v>7.26</v>
      </c>
      <c r="G217" s="5">
        <v>33.869999999999997</v>
      </c>
      <c r="H217" s="32"/>
      <c r="I217" s="110"/>
    </row>
    <row r="218" spans="1:9" ht="27" customHeight="1" x14ac:dyDescent="0.25">
      <c r="A218" s="196"/>
      <c r="B218" s="8" t="s">
        <v>18</v>
      </c>
      <c r="C218" s="100">
        <v>20</v>
      </c>
      <c r="D218" s="45">
        <v>1.46</v>
      </c>
      <c r="E218" s="5">
        <v>0.34</v>
      </c>
      <c r="F218" s="5">
        <v>8.84</v>
      </c>
      <c r="G218" s="5">
        <v>46.98</v>
      </c>
      <c r="H218" s="32"/>
      <c r="I218" s="110"/>
    </row>
    <row r="219" spans="1:9" ht="27" customHeight="1" x14ac:dyDescent="0.25">
      <c r="A219" s="197"/>
      <c r="B219" s="15" t="s">
        <v>33</v>
      </c>
      <c r="C219" s="7">
        <f>C214+C216+C218+C215+C217</f>
        <v>360</v>
      </c>
      <c r="D219" s="18">
        <f>D214+D216+D218+D215+D217</f>
        <v>13.099999999999998</v>
      </c>
      <c r="E219" s="18">
        <f t="shared" ref="E219:F219" si="23">E214+E216+E218+E215+E217</f>
        <v>6.915</v>
      </c>
      <c r="F219" s="18">
        <f t="shared" si="23"/>
        <v>61.329999999999991</v>
      </c>
      <c r="G219" s="18">
        <f>G214+G216+G218+G215+G217</f>
        <v>360.48</v>
      </c>
      <c r="H219" s="60"/>
      <c r="I219" s="110">
        <f>G219*100/G223</f>
        <v>25.55906918702761</v>
      </c>
    </row>
    <row r="220" spans="1:9" ht="27" customHeight="1" x14ac:dyDescent="0.25">
      <c r="A220" s="179" t="s">
        <v>114</v>
      </c>
      <c r="B220" s="8" t="s">
        <v>44</v>
      </c>
      <c r="C220" s="4">
        <v>150</v>
      </c>
      <c r="D220" s="5">
        <v>3.15</v>
      </c>
      <c r="E220" s="5">
        <v>2.72</v>
      </c>
      <c r="F220" s="5">
        <v>12.96</v>
      </c>
      <c r="G220" s="5">
        <v>89</v>
      </c>
      <c r="H220" s="32" t="s">
        <v>45</v>
      </c>
      <c r="I220" s="110"/>
    </row>
    <row r="221" spans="1:9" ht="27" customHeight="1" x14ac:dyDescent="0.25">
      <c r="A221" s="180"/>
      <c r="B221" s="8" t="s">
        <v>18</v>
      </c>
      <c r="C221" s="100">
        <v>10</v>
      </c>
      <c r="D221" s="45">
        <v>0.73</v>
      </c>
      <c r="E221" s="5">
        <v>0.17</v>
      </c>
      <c r="F221" s="5">
        <v>4.42</v>
      </c>
      <c r="G221" s="5">
        <v>23.49</v>
      </c>
      <c r="H221" s="32"/>
      <c r="I221" s="110"/>
    </row>
    <row r="222" spans="1:9" ht="27" customHeight="1" x14ac:dyDescent="0.25">
      <c r="A222" s="181"/>
      <c r="B222" s="13" t="s">
        <v>115</v>
      </c>
      <c r="C222" s="20">
        <f>C220+C221</f>
        <v>160</v>
      </c>
      <c r="D222" s="17">
        <f>D220+D221</f>
        <v>3.88</v>
      </c>
      <c r="E222" s="17">
        <f>E220+E221</f>
        <v>2.89</v>
      </c>
      <c r="F222" s="17">
        <f>F220+F221</f>
        <v>17.380000000000003</v>
      </c>
      <c r="G222" s="17">
        <f>G220+G221</f>
        <v>112.49</v>
      </c>
      <c r="H222" s="59"/>
      <c r="I222" s="110">
        <f>G222*100/G223</f>
        <v>7.9758646605879271</v>
      </c>
    </row>
    <row r="223" spans="1:9" ht="27" customHeight="1" x14ac:dyDescent="0.25">
      <c r="A223" s="177" t="s">
        <v>34</v>
      </c>
      <c r="B223" s="178"/>
      <c r="C223" s="121">
        <f>C202+C213+C219+C222+C205</f>
        <v>1513</v>
      </c>
      <c r="D223" s="120">
        <f>D202+D213+D219+D222+D205</f>
        <v>46.51</v>
      </c>
      <c r="E223" s="120">
        <f t="shared" ref="E223:G223" si="24">E202+E213+E219+E222+E205</f>
        <v>42.055</v>
      </c>
      <c r="F223" s="120">
        <f t="shared" si="24"/>
        <v>204.27</v>
      </c>
      <c r="G223" s="120">
        <f t="shared" si="24"/>
        <v>1410.3799999999999</v>
      </c>
      <c r="H223" s="57"/>
      <c r="I223" s="110"/>
    </row>
    <row r="225" spans="1:9" ht="20.25" x14ac:dyDescent="0.3">
      <c r="A225" s="185" t="s">
        <v>83</v>
      </c>
      <c r="B225" s="185"/>
      <c r="C225" s="2"/>
      <c r="D225" s="1"/>
      <c r="E225" s="1"/>
      <c r="F225" s="1"/>
      <c r="G225" s="1"/>
      <c r="H225" s="52"/>
    </row>
    <row r="226" spans="1:9" ht="27" customHeight="1" x14ac:dyDescent="0.25">
      <c r="A226" s="170" t="s">
        <v>2</v>
      </c>
      <c r="B226" s="170" t="s">
        <v>3</v>
      </c>
      <c r="C226" s="172" t="s">
        <v>4</v>
      </c>
      <c r="D226" s="174" t="s">
        <v>5</v>
      </c>
      <c r="E226" s="175"/>
      <c r="F226" s="176"/>
      <c r="G226" s="201" t="s">
        <v>6</v>
      </c>
      <c r="H226" s="184" t="s">
        <v>7</v>
      </c>
      <c r="I226" s="109"/>
    </row>
    <row r="227" spans="1:9" ht="27" customHeight="1" x14ac:dyDescent="0.25">
      <c r="A227" s="171"/>
      <c r="B227" s="171"/>
      <c r="C227" s="173"/>
      <c r="D227" s="102" t="s">
        <v>8</v>
      </c>
      <c r="E227" s="102" t="s">
        <v>9</v>
      </c>
      <c r="F227" s="102" t="s">
        <v>10</v>
      </c>
      <c r="G227" s="202"/>
      <c r="H227" s="184"/>
      <c r="I227" s="109"/>
    </row>
    <row r="228" spans="1:9" ht="27" customHeight="1" x14ac:dyDescent="0.25">
      <c r="A228" s="194" t="s">
        <v>11</v>
      </c>
      <c r="B228" s="8" t="s">
        <v>90</v>
      </c>
      <c r="C228" s="4">
        <v>135</v>
      </c>
      <c r="D228" s="45">
        <v>2.08</v>
      </c>
      <c r="E228" s="45">
        <v>3.31</v>
      </c>
      <c r="F228" s="45">
        <v>18.23</v>
      </c>
      <c r="G228" s="45">
        <v>171.2</v>
      </c>
      <c r="H228" s="32" t="s">
        <v>30</v>
      </c>
    </row>
    <row r="229" spans="1:9" ht="27" customHeight="1" x14ac:dyDescent="0.25">
      <c r="A229" s="194"/>
      <c r="B229" s="8" t="s">
        <v>24</v>
      </c>
      <c r="C229" s="164" t="s">
        <v>222</v>
      </c>
      <c r="D229" s="5">
        <v>2.35</v>
      </c>
      <c r="E229" s="5">
        <v>4.53</v>
      </c>
      <c r="F229" s="5">
        <v>15.1</v>
      </c>
      <c r="G229" s="6">
        <v>107</v>
      </c>
      <c r="H229" s="56" t="s">
        <v>23</v>
      </c>
      <c r="I229" s="97"/>
    </row>
    <row r="230" spans="1:9" ht="27" customHeight="1" x14ac:dyDescent="0.25">
      <c r="A230" s="194"/>
      <c r="B230" s="10" t="s">
        <v>37</v>
      </c>
      <c r="C230" s="70">
        <v>150</v>
      </c>
      <c r="D230" s="45">
        <v>2.34</v>
      </c>
      <c r="E230" s="45">
        <v>2</v>
      </c>
      <c r="F230" s="45">
        <v>10.63</v>
      </c>
      <c r="G230" s="45">
        <v>70</v>
      </c>
      <c r="H230" s="32" t="s">
        <v>45</v>
      </c>
    </row>
    <row r="231" spans="1:9" ht="27" customHeight="1" x14ac:dyDescent="0.25">
      <c r="A231" s="194"/>
      <c r="B231" s="15" t="s">
        <v>21</v>
      </c>
      <c r="C231" s="7">
        <v>320</v>
      </c>
      <c r="D231" s="101">
        <f>D228+D229+D230</f>
        <v>6.77</v>
      </c>
      <c r="E231" s="101">
        <f>E228+E229+E230</f>
        <v>9.84</v>
      </c>
      <c r="F231" s="17">
        <f>F228+F229+F230</f>
        <v>43.96</v>
      </c>
      <c r="G231" s="37">
        <f>G228+G229+G230</f>
        <v>348.2</v>
      </c>
      <c r="H231" s="102"/>
      <c r="I231" s="108">
        <f>G231*100/G249</f>
        <v>23.352514318672622</v>
      </c>
    </row>
    <row r="232" spans="1:9" ht="27" customHeight="1" x14ac:dyDescent="0.25">
      <c r="A232" s="189" t="s">
        <v>148</v>
      </c>
      <c r="B232" s="12" t="s">
        <v>61</v>
      </c>
      <c r="C232" s="4">
        <v>150</v>
      </c>
      <c r="D232" s="46"/>
      <c r="E232" s="46"/>
      <c r="F232" s="46">
        <v>1.68</v>
      </c>
      <c r="G232" s="46">
        <v>67.5</v>
      </c>
      <c r="H232" s="165" t="s">
        <v>62</v>
      </c>
    </row>
    <row r="233" spans="1:9" ht="27" customHeight="1" x14ac:dyDescent="0.25">
      <c r="A233" s="191"/>
      <c r="B233" s="15" t="s">
        <v>150</v>
      </c>
      <c r="C233" s="7">
        <v>150</v>
      </c>
      <c r="D233" s="17"/>
      <c r="E233" s="17"/>
      <c r="F233" s="17">
        <f>F232</f>
        <v>1.68</v>
      </c>
      <c r="G233" s="17">
        <f>G232</f>
        <v>67.5</v>
      </c>
      <c r="H233" s="165"/>
      <c r="I233" s="108">
        <f>G233*100/G249</f>
        <v>4.5269808056013847</v>
      </c>
    </row>
    <row r="234" spans="1:9" ht="27" customHeight="1" x14ac:dyDescent="0.25">
      <c r="A234" s="194" t="s">
        <v>14</v>
      </c>
      <c r="B234" s="12" t="s">
        <v>188</v>
      </c>
      <c r="C234" s="45">
        <v>150</v>
      </c>
      <c r="D234" s="41">
        <v>2.34</v>
      </c>
      <c r="E234" s="41">
        <v>0.25</v>
      </c>
      <c r="F234" s="41">
        <v>12.33</v>
      </c>
      <c r="G234" s="41">
        <v>69.75</v>
      </c>
      <c r="H234" s="32" t="s">
        <v>70</v>
      </c>
    </row>
    <row r="235" spans="1:9" ht="27" customHeight="1" x14ac:dyDescent="0.25">
      <c r="A235" s="194"/>
      <c r="B235" s="12" t="s">
        <v>214</v>
      </c>
      <c r="C235" s="45">
        <v>15</v>
      </c>
      <c r="D235" s="166">
        <v>1.87</v>
      </c>
      <c r="E235" s="166">
        <v>0.24</v>
      </c>
      <c r="F235" s="166">
        <v>11.41</v>
      </c>
      <c r="G235" s="166">
        <v>55.23</v>
      </c>
      <c r="H235" s="165" t="s">
        <v>216</v>
      </c>
    </row>
    <row r="236" spans="1:9" ht="27" customHeight="1" x14ac:dyDescent="0.25">
      <c r="A236" s="194"/>
      <c r="B236" s="22" t="s">
        <v>124</v>
      </c>
      <c r="C236" s="25">
        <v>120</v>
      </c>
      <c r="D236" s="103">
        <v>13.65</v>
      </c>
      <c r="E236" s="103">
        <v>8.75</v>
      </c>
      <c r="F236" s="103">
        <v>25.04</v>
      </c>
      <c r="G236" s="103">
        <v>234</v>
      </c>
      <c r="H236" s="32" t="s">
        <v>125</v>
      </c>
    </row>
    <row r="237" spans="1:9" ht="27" customHeight="1" x14ac:dyDescent="0.25">
      <c r="A237" s="194"/>
      <c r="B237" s="22" t="s">
        <v>129</v>
      </c>
      <c r="C237" s="23">
        <v>40</v>
      </c>
      <c r="D237" s="25">
        <v>0.94</v>
      </c>
      <c r="E237" s="25">
        <v>1.84</v>
      </c>
      <c r="F237" s="25">
        <v>4.93</v>
      </c>
      <c r="G237" s="25">
        <v>40.04</v>
      </c>
      <c r="H237" s="56" t="s">
        <v>130</v>
      </c>
      <c r="I237" s="115"/>
    </row>
    <row r="238" spans="1:9" ht="27" customHeight="1" x14ac:dyDescent="0.25">
      <c r="A238" s="194"/>
      <c r="B238" s="12" t="s">
        <v>16</v>
      </c>
      <c r="C238" s="45">
        <v>150</v>
      </c>
      <c r="D238" s="45">
        <v>0.12</v>
      </c>
      <c r="E238" s="5">
        <v>0.12</v>
      </c>
      <c r="F238" s="5">
        <v>17.91</v>
      </c>
      <c r="G238" s="5">
        <v>73.2</v>
      </c>
      <c r="H238" s="167" t="s">
        <v>28</v>
      </c>
    </row>
    <row r="239" spans="1:9" ht="27" customHeight="1" x14ac:dyDescent="0.25">
      <c r="A239" s="194"/>
      <c r="B239" s="8" t="s">
        <v>18</v>
      </c>
      <c r="C239" s="67">
        <v>30</v>
      </c>
      <c r="D239" s="67">
        <v>2.19</v>
      </c>
      <c r="E239" s="68">
        <v>0.51</v>
      </c>
      <c r="F239" s="68">
        <v>13.26</v>
      </c>
      <c r="G239" s="68">
        <v>70.47</v>
      </c>
      <c r="H239" s="55"/>
    </row>
    <row r="240" spans="1:9" ht="27" customHeight="1" x14ac:dyDescent="0.25">
      <c r="A240" s="194"/>
      <c r="B240" s="13" t="s">
        <v>29</v>
      </c>
      <c r="C240" s="7">
        <f>C234+C235+C236+C237+C238+C239</f>
        <v>505</v>
      </c>
      <c r="D240" s="34">
        <f>D234+D235+D236+D237+D238+D239</f>
        <v>21.110000000000003</v>
      </c>
      <c r="E240" s="34">
        <f t="shared" ref="E240:G240" si="25">E234+E235+E236+E237+E238+E239</f>
        <v>11.709999999999999</v>
      </c>
      <c r="F240" s="34">
        <f t="shared" si="25"/>
        <v>84.88000000000001</v>
      </c>
      <c r="G240" s="34">
        <f t="shared" si="25"/>
        <v>542.69000000000005</v>
      </c>
      <c r="H240" s="57"/>
      <c r="I240" s="108">
        <f>G240*100/G249</f>
        <v>36.396255013212084</v>
      </c>
    </row>
    <row r="241" spans="1:18" ht="27" customHeight="1" x14ac:dyDescent="0.25">
      <c r="A241" s="189" t="s">
        <v>113</v>
      </c>
      <c r="B241" s="8" t="s">
        <v>141</v>
      </c>
      <c r="C241" s="4">
        <v>50</v>
      </c>
      <c r="D241" s="5">
        <v>7.37</v>
      </c>
      <c r="E241" s="5">
        <v>4.72</v>
      </c>
      <c r="F241" s="5">
        <v>9.9600000000000009</v>
      </c>
      <c r="G241" s="5">
        <v>112</v>
      </c>
      <c r="H241" s="54" t="s">
        <v>142</v>
      </c>
    </row>
    <row r="242" spans="1:18" ht="27" customHeight="1" x14ac:dyDescent="0.25">
      <c r="A242" s="190"/>
      <c r="B242" s="8" t="s">
        <v>100</v>
      </c>
      <c r="C242" s="4">
        <v>15</v>
      </c>
      <c r="D242" s="5">
        <v>0.28999999999999998</v>
      </c>
      <c r="E242" s="5">
        <v>0.68</v>
      </c>
      <c r="F242" s="5">
        <v>1.99</v>
      </c>
      <c r="G242" s="5">
        <v>15.23</v>
      </c>
      <c r="H242" s="167" t="s">
        <v>101</v>
      </c>
    </row>
    <row r="243" spans="1:18" ht="27" customHeight="1" x14ac:dyDescent="0.25">
      <c r="A243" s="190"/>
      <c r="B243" s="65" t="s">
        <v>224</v>
      </c>
      <c r="C243" s="23">
        <v>50</v>
      </c>
      <c r="D243" s="166">
        <v>3.19</v>
      </c>
      <c r="E243" s="166">
        <v>2.13</v>
      </c>
      <c r="F243" s="166">
        <v>31.51</v>
      </c>
      <c r="G243" s="166">
        <v>258.57</v>
      </c>
      <c r="H243" s="165" t="s">
        <v>225</v>
      </c>
      <c r="I243" s="97"/>
      <c r="L243" s="28"/>
      <c r="M243" s="26"/>
      <c r="N243" s="30"/>
      <c r="O243" s="30"/>
      <c r="P243" s="30"/>
      <c r="Q243" s="30"/>
      <c r="R243" s="93"/>
    </row>
    <row r="244" spans="1:18" ht="27" customHeight="1" x14ac:dyDescent="0.25">
      <c r="A244" s="190"/>
      <c r="B244" s="12" t="s">
        <v>119</v>
      </c>
      <c r="C244" s="4">
        <v>150</v>
      </c>
      <c r="D244" s="5">
        <v>0.04</v>
      </c>
      <c r="E244" s="5">
        <v>0.01</v>
      </c>
      <c r="F244" s="5">
        <v>6.99</v>
      </c>
      <c r="G244" s="5">
        <v>28</v>
      </c>
      <c r="H244" s="165" t="s">
        <v>120</v>
      </c>
      <c r="I244" s="99"/>
    </row>
    <row r="245" spans="1:18" ht="27" customHeight="1" x14ac:dyDescent="0.25">
      <c r="A245" s="191"/>
      <c r="B245" s="15" t="s">
        <v>33</v>
      </c>
      <c r="C245" s="7">
        <f>C241+C243+C244+C242</f>
        <v>265</v>
      </c>
      <c r="D245" s="18">
        <f>D241+D243+D244+D242</f>
        <v>10.889999999999999</v>
      </c>
      <c r="E245" s="18">
        <f t="shared" ref="E245:G245" si="26">E241+E243+E244+E242</f>
        <v>7.5399999999999991</v>
      </c>
      <c r="F245" s="18">
        <f t="shared" si="26"/>
        <v>50.45</v>
      </c>
      <c r="G245" s="18">
        <f t="shared" si="26"/>
        <v>413.8</v>
      </c>
      <c r="H245" s="58"/>
      <c r="I245" s="108">
        <f>G245*100/G249</f>
        <v>27.752068997894117</v>
      </c>
    </row>
    <row r="246" spans="1:18" ht="27" customHeight="1" x14ac:dyDescent="0.25">
      <c r="A246" s="179" t="s">
        <v>114</v>
      </c>
      <c r="B246" s="12" t="s">
        <v>31</v>
      </c>
      <c r="C246" s="4">
        <v>150</v>
      </c>
      <c r="D246" s="5">
        <v>4.58</v>
      </c>
      <c r="E246" s="5">
        <v>4.08</v>
      </c>
      <c r="F246" s="5">
        <v>7.58</v>
      </c>
      <c r="G246" s="5">
        <v>85</v>
      </c>
      <c r="H246" s="165" t="s">
        <v>32</v>
      </c>
    </row>
    <row r="247" spans="1:18" ht="27" customHeight="1" x14ac:dyDescent="0.25">
      <c r="A247" s="180"/>
      <c r="B247" s="12" t="s">
        <v>17</v>
      </c>
      <c r="C247" s="45">
        <v>10</v>
      </c>
      <c r="D247" s="45">
        <v>1</v>
      </c>
      <c r="E247" s="5">
        <v>0.28999999999999998</v>
      </c>
      <c r="F247" s="5">
        <v>7.26</v>
      </c>
      <c r="G247" s="5">
        <v>33.869999999999997</v>
      </c>
      <c r="H247" s="32"/>
      <c r="I247" s="97"/>
    </row>
    <row r="248" spans="1:18" ht="27" customHeight="1" x14ac:dyDescent="0.25">
      <c r="A248" s="181"/>
      <c r="B248" s="13" t="s">
        <v>115</v>
      </c>
      <c r="C248" s="20">
        <f>C246+C247</f>
        <v>160</v>
      </c>
      <c r="D248" s="17">
        <f>D246+D247</f>
        <v>5.58</v>
      </c>
      <c r="E248" s="17">
        <f>E246+E247</f>
        <v>4.37</v>
      </c>
      <c r="F248" s="17">
        <f>F246+F247</f>
        <v>14.84</v>
      </c>
      <c r="G248" s="17">
        <f>G246+G247</f>
        <v>118.87</v>
      </c>
      <c r="H248" s="59"/>
      <c r="I248" s="108">
        <f>G248*100/G249</f>
        <v>7.9721808646198014</v>
      </c>
    </row>
    <row r="249" spans="1:18" ht="27" customHeight="1" x14ac:dyDescent="0.35">
      <c r="A249" s="199" t="s">
        <v>34</v>
      </c>
      <c r="B249" s="200"/>
      <c r="C249" s="35">
        <f>C231+C240+C245+C248+C233</f>
        <v>1400</v>
      </c>
      <c r="D249" s="35">
        <f>D231+D240+D245+D248+D233</f>
        <v>44.35</v>
      </c>
      <c r="E249" s="35">
        <f>E231+E240+E245+E248+E233</f>
        <v>33.459999999999994</v>
      </c>
      <c r="F249" s="35">
        <f>F231+F240+F245+F248+F233</f>
        <v>195.81000000000003</v>
      </c>
      <c r="G249" s="35">
        <f>G231+G240+G245+G248+G233</f>
        <v>1491.06</v>
      </c>
      <c r="H249" s="57"/>
    </row>
    <row r="251" spans="1:18" ht="20.25" x14ac:dyDescent="0.3">
      <c r="A251" s="185" t="s">
        <v>89</v>
      </c>
      <c r="B251" s="185"/>
      <c r="C251" s="2"/>
      <c r="D251" s="1"/>
      <c r="E251" s="1"/>
      <c r="F251" s="1"/>
      <c r="G251" s="1"/>
      <c r="H251" s="52"/>
    </row>
    <row r="252" spans="1:18" ht="27" customHeight="1" x14ac:dyDescent="0.25">
      <c r="A252" s="170" t="s">
        <v>2</v>
      </c>
      <c r="B252" s="170" t="s">
        <v>3</v>
      </c>
      <c r="C252" s="172" t="s">
        <v>4</v>
      </c>
      <c r="D252" s="174" t="s">
        <v>5</v>
      </c>
      <c r="E252" s="175"/>
      <c r="F252" s="176"/>
      <c r="G252" s="182" t="s">
        <v>6</v>
      </c>
      <c r="H252" s="184" t="s">
        <v>7</v>
      </c>
      <c r="I252" s="109"/>
    </row>
    <row r="253" spans="1:18" ht="27" customHeight="1" x14ac:dyDescent="0.25">
      <c r="A253" s="171"/>
      <c r="B253" s="171"/>
      <c r="C253" s="173"/>
      <c r="D253" s="102" t="s">
        <v>8</v>
      </c>
      <c r="E253" s="102" t="s">
        <v>9</v>
      </c>
      <c r="F253" s="102" t="s">
        <v>10</v>
      </c>
      <c r="G253" s="183"/>
      <c r="H253" s="184"/>
      <c r="I253" s="109"/>
    </row>
    <row r="254" spans="1:18" ht="27" customHeight="1" x14ac:dyDescent="0.25">
      <c r="A254" s="194" t="s">
        <v>11</v>
      </c>
      <c r="B254" s="8" t="s">
        <v>76</v>
      </c>
      <c r="C254" s="4">
        <v>135</v>
      </c>
      <c r="D254" s="45">
        <v>3.16</v>
      </c>
      <c r="E254" s="45">
        <v>1.57</v>
      </c>
      <c r="F254" s="45">
        <v>19.5</v>
      </c>
      <c r="G254" s="45">
        <v>156.87</v>
      </c>
      <c r="H254" s="158" t="s">
        <v>30</v>
      </c>
      <c r="I254" s="110"/>
    </row>
    <row r="255" spans="1:18" ht="27" customHeight="1" x14ac:dyDescent="0.25">
      <c r="A255" s="194"/>
      <c r="B255" s="8" t="s">
        <v>24</v>
      </c>
      <c r="C255" s="164" t="s">
        <v>222</v>
      </c>
      <c r="D255" s="5">
        <v>2.35</v>
      </c>
      <c r="E255" s="5">
        <v>4.53</v>
      </c>
      <c r="F255" s="5">
        <v>15.1</v>
      </c>
      <c r="G255" s="6">
        <v>107</v>
      </c>
      <c r="H255" s="56" t="s">
        <v>23</v>
      </c>
      <c r="I255" s="110"/>
    </row>
    <row r="256" spans="1:18" ht="27" customHeight="1" x14ac:dyDescent="0.25">
      <c r="A256" s="194"/>
      <c r="B256" s="8" t="s">
        <v>44</v>
      </c>
      <c r="C256" s="4">
        <v>150</v>
      </c>
      <c r="D256" s="5">
        <v>3.15</v>
      </c>
      <c r="E256" s="5">
        <v>2.72</v>
      </c>
      <c r="F256" s="5">
        <v>12.96</v>
      </c>
      <c r="G256" s="5">
        <v>89</v>
      </c>
      <c r="H256" s="32" t="s">
        <v>38</v>
      </c>
      <c r="I256" s="97"/>
    </row>
    <row r="257" spans="1:9" ht="27" customHeight="1" x14ac:dyDescent="0.25">
      <c r="A257" s="194"/>
      <c r="B257" s="15" t="s">
        <v>21</v>
      </c>
      <c r="C257" s="20">
        <v>320</v>
      </c>
      <c r="D257" s="101">
        <f>D254+D255+D256</f>
        <v>8.66</v>
      </c>
      <c r="E257" s="101">
        <f>E254+E255+E256</f>
        <v>8.82</v>
      </c>
      <c r="F257" s="17">
        <f>F254+F255+F256</f>
        <v>47.56</v>
      </c>
      <c r="G257" s="17">
        <f>G254+G255+G256</f>
        <v>352.87</v>
      </c>
      <c r="H257" s="102"/>
      <c r="I257" s="110">
        <f>G257*100/G277</f>
        <v>27.392698282085718</v>
      </c>
    </row>
    <row r="258" spans="1:9" ht="27" customHeight="1" x14ac:dyDescent="0.25">
      <c r="A258" s="189" t="s">
        <v>148</v>
      </c>
      <c r="B258" s="12" t="s">
        <v>149</v>
      </c>
      <c r="C258" s="45">
        <v>100</v>
      </c>
      <c r="D258" s="46">
        <v>0.4</v>
      </c>
      <c r="E258" s="46">
        <v>0.4</v>
      </c>
      <c r="F258" s="46">
        <v>9.8000000000000007</v>
      </c>
      <c r="G258" s="46">
        <v>44</v>
      </c>
      <c r="H258" s="192" t="s">
        <v>189</v>
      </c>
      <c r="I258" s="110"/>
    </row>
    <row r="259" spans="1:9" ht="27" customHeight="1" x14ac:dyDescent="0.25">
      <c r="A259" s="190"/>
      <c r="B259" s="12" t="s">
        <v>181</v>
      </c>
      <c r="C259" s="45">
        <v>100</v>
      </c>
      <c r="D259" s="46">
        <v>1.5</v>
      </c>
      <c r="E259" s="46">
        <v>0.5</v>
      </c>
      <c r="F259" s="46">
        <v>21</v>
      </c>
      <c r="G259" s="46">
        <v>95</v>
      </c>
      <c r="H259" s="193"/>
      <c r="I259" s="110"/>
    </row>
    <row r="260" spans="1:9" ht="27" customHeight="1" x14ac:dyDescent="0.25">
      <c r="A260" s="191"/>
      <c r="B260" s="15" t="s">
        <v>150</v>
      </c>
      <c r="C260" s="51">
        <f>C258</f>
        <v>100</v>
      </c>
      <c r="D260" s="17">
        <f>D258</f>
        <v>0.4</v>
      </c>
      <c r="E260" s="17">
        <f t="shared" ref="E260:G260" si="27">E258</f>
        <v>0.4</v>
      </c>
      <c r="F260" s="17">
        <f t="shared" si="27"/>
        <v>9.8000000000000007</v>
      </c>
      <c r="G260" s="17">
        <f t="shared" si="27"/>
        <v>44</v>
      </c>
      <c r="H260" s="165"/>
      <c r="I260" s="110">
        <f>G260*100/G277</f>
        <v>3.4156452076168886</v>
      </c>
    </row>
    <row r="261" spans="1:9" ht="29.25" customHeight="1" x14ac:dyDescent="0.25">
      <c r="A261" s="194" t="s">
        <v>14</v>
      </c>
      <c r="B261" s="12" t="s">
        <v>226</v>
      </c>
      <c r="C261" s="45">
        <v>150</v>
      </c>
      <c r="D261" s="166">
        <v>1.64</v>
      </c>
      <c r="E261" s="166">
        <v>3.57</v>
      </c>
      <c r="F261" s="166">
        <v>8.2100000000000009</v>
      </c>
      <c r="G261" s="166">
        <v>71.55</v>
      </c>
      <c r="H261" s="165" t="s">
        <v>234</v>
      </c>
      <c r="I261" s="110"/>
    </row>
    <row r="262" spans="1:9" ht="38.25" customHeight="1" x14ac:dyDescent="0.25">
      <c r="A262" s="194"/>
      <c r="B262" s="8" t="s">
        <v>230</v>
      </c>
      <c r="C262" s="4">
        <v>60</v>
      </c>
      <c r="D262" s="45">
        <v>8.98</v>
      </c>
      <c r="E262" s="45">
        <v>2.68</v>
      </c>
      <c r="F262" s="45">
        <v>5.84</v>
      </c>
      <c r="G262" s="45">
        <v>83</v>
      </c>
      <c r="H262" s="165" t="s">
        <v>163</v>
      </c>
      <c r="I262" s="110"/>
    </row>
    <row r="263" spans="1:9" ht="27" customHeight="1" x14ac:dyDescent="0.25">
      <c r="A263" s="194"/>
      <c r="B263" s="22" t="s">
        <v>81</v>
      </c>
      <c r="C263" s="23">
        <v>110</v>
      </c>
      <c r="D263" s="41">
        <v>2.25</v>
      </c>
      <c r="E263" s="41">
        <v>3.52</v>
      </c>
      <c r="F263" s="41">
        <v>15</v>
      </c>
      <c r="G263" s="41">
        <v>100.7</v>
      </c>
      <c r="H263" s="32" t="s">
        <v>87</v>
      </c>
      <c r="I263" s="110"/>
    </row>
    <row r="264" spans="1:9" ht="27" customHeight="1" x14ac:dyDescent="0.25">
      <c r="A264" s="194"/>
      <c r="B264" s="12" t="s">
        <v>59</v>
      </c>
      <c r="C264" s="45">
        <v>150</v>
      </c>
      <c r="D264" s="45">
        <v>0.33</v>
      </c>
      <c r="E264" s="5">
        <v>1.4999999999999999E-2</v>
      </c>
      <c r="F264" s="5">
        <v>20.83</v>
      </c>
      <c r="G264" s="5">
        <v>84.75</v>
      </c>
      <c r="H264" s="165" t="s">
        <v>60</v>
      </c>
      <c r="I264" s="110"/>
    </row>
    <row r="265" spans="1:9" ht="27" customHeight="1" x14ac:dyDescent="0.25">
      <c r="A265" s="194"/>
      <c r="B265" s="12" t="s">
        <v>17</v>
      </c>
      <c r="C265" s="45">
        <v>20</v>
      </c>
      <c r="D265" s="45">
        <v>2</v>
      </c>
      <c r="E265" s="5">
        <v>0.57999999999999996</v>
      </c>
      <c r="F265" s="5">
        <v>14.52</v>
      </c>
      <c r="G265" s="5">
        <v>67.739999999999995</v>
      </c>
      <c r="H265" s="32"/>
      <c r="I265" s="110"/>
    </row>
    <row r="266" spans="1:9" ht="27" customHeight="1" x14ac:dyDescent="0.25">
      <c r="A266" s="194"/>
      <c r="B266" s="8" t="s">
        <v>18</v>
      </c>
      <c r="C266" s="100">
        <v>20</v>
      </c>
      <c r="D266" s="45">
        <v>1.46</v>
      </c>
      <c r="E266" s="5">
        <v>0.34</v>
      </c>
      <c r="F266" s="5">
        <v>8.84</v>
      </c>
      <c r="G266" s="5">
        <v>46.98</v>
      </c>
      <c r="H266" s="54"/>
      <c r="I266" s="110"/>
    </row>
    <row r="267" spans="1:9" ht="27" customHeight="1" x14ac:dyDescent="0.25">
      <c r="A267" s="194"/>
      <c r="B267" s="13" t="s">
        <v>29</v>
      </c>
      <c r="C267" s="7">
        <v>540</v>
      </c>
      <c r="D267" s="34">
        <f>D261+D263+D264+D262+D266+D265</f>
        <v>16.66</v>
      </c>
      <c r="E267" s="34">
        <f t="shared" ref="E267:G267" si="28">E261+E263+E264+E262+E266+E265</f>
        <v>10.705</v>
      </c>
      <c r="F267" s="34">
        <f t="shared" si="28"/>
        <v>73.239999999999995</v>
      </c>
      <c r="G267" s="34">
        <f t="shared" si="28"/>
        <v>454.72</v>
      </c>
      <c r="H267" s="57"/>
      <c r="I267" s="110">
        <f>G267*100/G277</f>
        <v>35.299140654717085</v>
      </c>
    </row>
    <row r="268" spans="1:9" ht="27" customHeight="1" x14ac:dyDescent="0.25">
      <c r="A268" s="179" t="s">
        <v>113</v>
      </c>
      <c r="B268" s="8" t="s">
        <v>50</v>
      </c>
      <c r="C268" s="4">
        <v>65</v>
      </c>
      <c r="D268" s="45">
        <v>5.73</v>
      </c>
      <c r="E268" s="45">
        <v>11.04</v>
      </c>
      <c r="F268" s="45">
        <v>1.1000000000000001</v>
      </c>
      <c r="G268" s="45">
        <v>127</v>
      </c>
      <c r="H268" s="165" t="s">
        <v>51</v>
      </c>
      <c r="I268" s="110"/>
    </row>
    <row r="269" spans="1:9" ht="39.75" customHeight="1" x14ac:dyDescent="0.25">
      <c r="A269" s="180"/>
      <c r="B269" s="8" t="s">
        <v>232</v>
      </c>
      <c r="C269" s="4">
        <v>40</v>
      </c>
      <c r="D269" s="5">
        <v>1.1499999999999999</v>
      </c>
      <c r="E269" s="5">
        <v>2.4700000000000002</v>
      </c>
      <c r="F269" s="5">
        <v>3.22</v>
      </c>
      <c r="G269" s="5">
        <v>39.72</v>
      </c>
      <c r="H269" s="165" t="s">
        <v>233</v>
      </c>
      <c r="I269" s="110"/>
    </row>
    <row r="270" spans="1:9" ht="27" customHeight="1" x14ac:dyDescent="0.25">
      <c r="A270" s="180"/>
      <c r="B270" s="8" t="s">
        <v>164</v>
      </c>
      <c r="C270" s="45">
        <v>150</v>
      </c>
      <c r="D270" s="45">
        <v>7.0000000000000007E-2</v>
      </c>
      <c r="E270" s="5"/>
      <c r="F270" s="5">
        <v>16.7</v>
      </c>
      <c r="G270" s="5">
        <v>67.05</v>
      </c>
      <c r="H270" s="54" t="s">
        <v>165</v>
      </c>
      <c r="I270" s="97"/>
    </row>
    <row r="271" spans="1:9" ht="27" customHeight="1" x14ac:dyDescent="0.25">
      <c r="A271" s="180"/>
      <c r="B271" s="8" t="s">
        <v>18</v>
      </c>
      <c r="C271" s="100">
        <v>20</v>
      </c>
      <c r="D271" s="45">
        <v>1.46</v>
      </c>
      <c r="E271" s="5">
        <v>0.34</v>
      </c>
      <c r="F271" s="5">
        <v>8.84</v>
      </c>
      <c r="G271" s="5">
        <v>46.98</v>
      </c>
      <c r="H271" s="32"/>
      <c r="I271" s="110"/>
    </row>
    <row r="272" spans="1:9" ht="27" customHeight="1" x14ac:dyDescent="0.25">
      <c r="A272" s="180"/>
      <c r="B272" s="8" t="s">
        <v>18</v>
      </c>
      <c r="C272" s="100">
        <v>20</v>
      </c>
      <c r="D272" s="45">
        <v>1.46</v>
      </c>
      <c r="E272" s="5">
        <v>0.34</v>
      </c>
      <c r="F272" s="5">
        <v>8.84</v>
      </c>
      <c r="G272" s="5">
        <v>46.98</v>
      </c>
      <c r="H272" s="54"/>
      <c r="I272" s="110"/>
    </row>
    <row r="273" spans="1:9" ht="27" customHeight="1" x14ac:dyDescent="0.25">
      <c r="A273" s="181"/>
      <c r="B273" s="15" t="s">
        <v>33</v>
      </c>
      <c r="C273" s="7">
        <f>C268+C269+C270+C271+C272</f>
        <v>295</v>
      </c>
      <c r="D273" s="19">
        <f>D269+D270+D271+D272+D268</f>
        <v>9.870000000000001</v>
      </c>
      <c r="E273" s="19">
        <f>E269+E270+E271+E272+E268</f>
        <v>14.19</v>
      </c>
      <c r="F273" s="19">
        <f>F269+F270+F271+F272+F268</f>
        <v>38.699999999999996</v>
      </c>
      <c r="G273" s="19">
        <f>G269+G270+G271+G272+G268</f>
        <v>327.73</v>
      </c>
      <c r="H273" s="60"/>
      <c r="I273" s="110">
        <f>G273*100/G277</f>
        <v>25.441122815733703</v>
      </c>
    </row>
    <row r="274" spans="1:9" ht="27" customHeight="1" x14ac:dyDescent="0.25">
      <c r="A274" s="179" t="s">
        <v>114</v>
      </c>
      <c r="B274" s="12" t="s">
        <v>151</v>
      </c>
      <c r="C274" s="4">
        <v>150</v>
      </c>
      <c r="D274" s="5">
        <v>4.3499999999999996</v>
      </c>
      <c r="E274" s="5">
        <v>3.75</v>
      </c>
      <c r="F274" s="5">
        <v>6</v>
      </c>
      <c r="G274" s="5">
        <v>75</v>
      </c>
      <c r="H274" s="165" t="s">
        <v>203</v>
      </c>
      <c r="I274" s="96"/>
    </row>
    <row r="275" spans="1:9" ht="27" customHeight="1" x14ac:dyDescent="0.25">
      <c r="A275" s="180"/>
      <c r="B275" s="12" t="s">
        <v>17</v>
      </c>
      <c r="C275" s="45">
        <v>10</v>
      </c>
      <c r="D275" s="45">
        <v>1</v>
      </c>
      <c r="E275" s="5">
        <v>0.28999999999999998</v>
      </c>
      <c r="F275" s="5">
        <v>7.26</v>
      </c>
      <c r="G275" s="5">
        <v>33.869999999999997</v>
      </c>
      <c r="H275" s="32"/>
      <c r="I275" s="110"/>
    </row>
    <row r="276" spans="1:9" ht="27" customHeight="1" x14ac:dyDescent="0.25">
      <c r="A276" s="181"/>
      <c r="B276" s="13" t="s">
        <v>115</v>
      </c>
      <c r="C276" s="20">
        <f>C274+C275</f>
        <v>160</v>
      </c>
      <c r="D276" s="17">
        <f>D274+D275</f>
        <v>5.35</v>
      </c>
      <c r="E276" s="17">
        <f>E274+E275</f>
        <v>4.04</v>
      </c>
      <c r="F276" s="17">
        <f>F274+F275</f>
        <v>13.26</v>
      </c>
      <c r="G276" s="17">
        <f>G274+G275</f>
        <v>108.87</v>
      </c>
      <c r="H276" s="59"/>
      <c r="I276" s="110">
        <f>G276*100/G277</f>
        <v>8.4513930398466055</v>
      </c>
    </row>
    <row r="277" spans="1:9" ht="27" customHeight="1" x14ac:dyDescent="0.25">
      <c r="A277" s="177" t="s">
        <v>34</v>
      </c>
      <c r="B277" s="178"/>
      <c r="C277" s="121">
        <f>C257+C267+C273+C276+C260</f>
        <v>1415</v>
      </c>
      <c r="D277" s="120">
        <f>D257+D267+D273+D276+D260</f>
        <v>40.94</v>
      </c>
      <c r="E277" s="120">
        <f t="shared" ref="E277:G277" si="29">E257+E267+E273+E276+E260</f>
        <v>38.154999999999994</v>
      </c>
      <c r="F277" s="120">
        <f t="shared" si="29"/>
        <v>182.56</v>
      </c>
      <c r="G277" s="120">
        <f t="shared" si="29"/>
        <v>1288.19</v>
      </c>
      <c r="H277" s="57"/>
      <c r="I277" s="110"/>
    </row>
  </sheetData>
  <mergeCells count="150">
    <mergeCell ref="A32:B32"/>
    <mergeCell ref="A6:A11"/>
    <mergeCell ref="A12:A14"/>
    <mergeCell ref="A15:A22"/>
    <mergeCell ref="A23:A26"/>
    <mergeCell ref="A27:A29"/>
    <mergeCell ref="A30:B30"/>
    <mergeCell ref="A1:H1"/>
    <mergeCell ref="A3:B3"/>
    <mergeCell ref="A4:A5"/>
    <mergeCell ref="B4:B5"/>
    <mergeCell ref="C4:C5"/>
    <mergeCell ref="D4:F4"/>
    <mergeCell ref="G4:G5"/>
    <mergeCell ref="H4:H5"/>
    <mergeCell ref="H12:H13"/>
    <mergeCell ref="A56:B56"/>
    <mergeCell ref="A58:B58"/>
    <mergeCell ref="A59:A60"/>
    <mergeCell ref="B59:B60"/>
    <mergeCell ref="C59:C60"/>
    <mergeCell ref="D59:F59"/>
    <mergeCell ref="H33:H34"/>
    <mergeCell ref="A35:A38"/>
    <mergeCell ref="A39:A40"/>
    <mergeCell ref="A41:A48"/>
    <mergeCell ref="A49:A52"/>
    <mergeCell ref="A53:A55"/>
    <mergeCell ref="A33:A34"/>
    <mergeCell ref="B33:B34"/>
    <mergeCell ref="C33:C34"/>
    <mergeCell ref="D33:F33"/>
    <mergeCell ref="G33:G34"/>
    <mergeCell ref="D42:D43"/>
    <mergeCell ref="E42:E43"/>
    <mergeCell ref="F42:F43"/>
    <mergeCell ref="G42:G43"/>
    <mergeCell ref="H42:H43"/>
    <mergeCell ref="A81:A83"/>
    <mergeCell ref="A84:B84"/>
    <mergeCell ref="A86:B86"/>
    <mergeCell ref="A87:A88"/>
    <mergeCell ref="B87:B88"/>
    <mergeCell ref="C87:C88"/>
    <mergeCell ref="G59:G60"/>
    <mergeCell ref="H59:H60"/>
    <mergeCell ref="A61:A64"/>
    <mergeCell ref="A65:A67"/>
    <mergeCell ref="A68:A74"/>
    <mergeCell ref="A75:A80"/>
    <mergeCell ref="D87:F87"/>
    <mergeCell ref="G87:G88"/>
    <mergeCell ref="H87:H88"/>
    <mergeCell ref="H65:H66"/>
    <mergeCell ref="A89:A92"/>
    <mergeCell ref="A93:A94"/>
    <mergeCell ref="A95:A102"/>
    <mergeCell ref="D96:D97"/>
    <mergeCell ref="E96:E97"/>
    <mergeCell ref="F96:F97"/>
    <mergeCell ref="G96:G97"/>
    <mergeCell ref="C113:C114"/>
    <mergeCell ref="D113:F113"/>
    <mergeCell ref="G113:G114"/>
    <mergeCell ref="H113:H114"/>
    <mergeCell ref="A115:A118"/>
    <mergeCell ref="A119:A121"/>
    <mergeCell ref="A103:A106"/>
    <mergeCell ref="A107:A109"/>
    <mergeCell ref="A110:B110"/>
    <mergeCell ref="A112:B112"/>
    <mergeCell ref="A113:A114"/>
    <mergeCell ref="B113:B114"/>
    <mergeCell ref="H119:H120"/>
    <mergeCell ref="C141:C142"/>
    <mergeCell ref="D141:F141"/>
    <mergeCell ref="G141:G142"/>
    <mergeCell ref="H141:H142"/>
    <mergeCell ref="A143:A146"/>
    <mergeCell ref="A147:A149"/>
    <mergeCell ref="A122:A128"/>
    <mergeCell ref="A129:A134"/>
    <mergeCell ref="A135:A137"/>
    <mergeCell ref="A138:B138"/>
    <mergeCell ref="A140:B140"/>
    <mergeCell ref="A141:A142"/>
    <mergeCell ref="B141:B142"/>
    <mergeCell ref="H147:H148"/>
    <mergeCell ref="G168:G169"/>
    <mergeCell ref="H168:H169"/>
    <mergeCell ref="A170:A173"/>
    <mergeCell ref="A174:A175"/>
    <mergeCell ref="A150:A156"/>
    <mergeCell ref="A157:A161"/>
    <mergeCell ref="A162:A164"/>
    <mergeCell ref="A165:B165"/>
    <mergeCell ref="A167:B167"/>
    <mergeCell ref="A168:A169"/>
    <mergeCell ref="B168:B169"/>
    <mergeCell ref="A176:A184"/>
    <mergeCell ref="A185:A190"/>
    <mergeCell ref="A191:A193"/>
    <mergeCell ref="A194:B194"/>
    <mergeCell ref="A196:B196"/>
    <mergeCell ref="A197:A198"/>
    <mergeCell ref="B197:B198"/>
    <mergeCell ref="C168:C169"/>
    <mergeCell ref="D168:F168"/>
    <mergeCell ref="F207:F208"/>
    <mergeCell ref="G207:G208"/>
    <mergeCell ref="A214:A219"/>
    <mergeCell ref="C197:C198"/>
    <mergeCell ref="D197:F197"/>
    <mergeCell ref="G197:G198"/>
    <mergeCell ref="H197:H198"/>
    <mergeCell ref="A199:A202"/>
    <mergeCell ref="A203:A205"/>
    <mergeCell ref="H203:H204"/>
    <mergeCell ref="A220:A222"/>
    <mergeCell ref="A223:B223"/>
    <mergeCell ref="A225:B225"/>
    <mergeCell ref="A226:A227"/>
    <mergeCell ref="B226:B227"/>
    <mergeCell ref="C226:C227"/>
    <mergeCell ref="A206:A213"/>
    <mergeCell ref="D207:D208"/>
    <mergeCell ref="E207:E208"/>
    <mergeCell ref="A241:A245"/>
    <mergeCell ref="A246:A248"/>
    <mergeCell ref="A249:B249"/>
    <mergeCell ref="A251:B251"/>
    <mergeCell ref="A252:A253"/>
    <mergeCell ref="B252:B253"/>
    <mergeCell ref="D226:F226"/>
    <mergeCell ref="G226:G227"/>
    <mergeCell ref="H226:H227"/>
    <mergeCell ref="A228:A231"/>
    <mergeCell ref="A232:A233"/>
    <mergeCell ref="A234:A240"/>
    <mergeCell ref="A261:A267"/>
    <mergeCell ref="A268:A273"/>
    <mergeCell ref="A274:A276"/>
    <mergeCell ref="A277:B277"/>
    <mergeCell ref="C252:C253"/>
    <mergeCell ref="D252:F252"/>
    <mergeCell ref="G252:G253"/>
    <mergeCell ref="H252:H253"/>
    <mergeCell ref="A254:A257"/>
    <mergeCell ref="A258:A260"/>
    <mergeCell ref="H258:H259"/>
  </mergeCells>
  <phoneticPr fontId="15" type="noConversion"/>
  <pageMargins left="1.3779527559055118" right="0" top="0" bottom="0" header="0" footer="0"/>
  <pageSetup paperSize="9" scale="1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7"/>
  <sheetViews>
    <sheetView tabSelected="1" topLeftCell="A256" workbookViewId="0">
      <selection activeCell="D269" sqref="D269:G269"/>
    </sheetView>
  </sheetViews>
  <sheetFormatPr defaultRowHeight="15.75" x14ac:dyDescent="0.25"/>
  <cols>
    <col min="1" max="1" width="10.7109375" customWidth="1"/>
    <col min="2" max="2" width="47" customWidth="1"/>
    <col min="3" max="7" width="13.7109375" customWidth="1"/>
    <col min="8" max="8" width="27.7109375" style="64" customWidth="1"/>
    <col min="9" max="9" width="9.140625" style="84"/>
  </cols>
  <sheetData>
    <row r="1" spans="1:9" ht="20.25" x14ac:dyDescent="0.25">
      <c r="A1" s="169" t="s">
        <v>35</v>
      </c>
      <c r="B1" s="169"/>
      <c r="C1" s="169"/>
      <c r="D1" s="169"/>
      <c r="E1" s="169"/>
      <c r="F1" s="169"/>
      <c r="G1" s="169"/>
      <c r="H1" s="169"/>
    </row>
    <row r="2" spans="1:9" ht="20.25" x14ac:dyDescent="0.25">
      <c r="A2" s="1"/>
      <c r="B2" s="1"/>
      <c r="C2" s="1"/>
      <c r="D2" s="1"/>
      <c r="E2" s="1"/>
      <c r="F2" s="1"/>
      <c r="G2" s="1"/>
      <c r="H2" s="52"/>
    </row>
    <row r="3" spans="1:9" ht="20.25" x14ac:dyDescent="0.3">
      <c r="A3" s="185" t="s">
        <v>1</v>
      </c>
      <c r="B3" s="185"/>
      <c r="C3" s="185"/>
      <c r="D3" s="3"/>
      <c r="E3" s="3"/>
      <c r="F3" s="3"/>
      <c r="G3" s="3"/>
      <c r="H3" s="53"/>
    </row>
    <row r="4" spans="1:9" ht="27" customHeight="1" x14ac:dyDescent="0.25">
      <c r="A4" s="170" t="s">
        <v>2</v>
      </c>
      <c r="B4" s="170" t="s">
        <v>3</v>
      </c>
      <c r="C4" s="170" t="s">
        <v>4</v>
      </c>
      <c r="D4" s="174" t="s">
        <v>5</v>
      </c>
      <c r="E4" s="175"/>
      <c r="F4" s="176"/>
      <c r="G4" s="182" t="s">
        <v>6</v>
      </c>
      <c r="H4" s="184" t="s">
        <v>7</v>
      </c>
      <c r="I4" s="85"/>
    </row>
    <row r="5" spans="1:9" ht="27" customHeight="1" x14ac:dyDescent="0.25">
      <c r="A5" s="171"/>
      <c r="B5" s="171"/>
      <c r="C5" s="171"/>
      <c r="D5" s="102" t="s">
        <v>8</v>
      </c>
      <c r="E5" s="102" t="s">
        <v>9</v>
      </c>
      <c r="F5" s="102" t="s">
        <v>10</v>
      </c>
      <c r="G5" s="183"/>
      <c r="H5" s="184"/>
      <c r="I5" s="85"/>
    </row>
    <row r="6" spans="1:9" ht="27" customHeight="1" x14ac:dyDescent="0.25">
      <c r="A6" s="186" t="s">
        <v>11</v>
      </c>
      <c r="B6" s="8" t="s">
        <v>132</v>
      </c>
      <c r="C6" s="4">
        <v>85</v>
      </c>
      <c r="D6" s="45">
        <v>9.1</v>
      </c>
      <c r="E6" s="45">
        <v>15.8</v>
      </c>
      <c r="F6" s="45">
        <v>1.4</v>
      </c>
      <c r="G6" s="45">
        <v>184</v>
      </c>
      <c r="H6" s="54" t="s">
        <v>168</v>
      </c>
      <c r="I6" s="86"/>
    </row>
    <row r="7" spans="1:9" ht="27" customHeight="1" x14ac:dyDescent="0.25">
      <c r="A7" s="187"/>
      <c r="B7" s="9" t="s">
        <v>12</v>
      </c>
      <c r="C7" s="100">
        <v>50</v>
      </c>
      <c r="D7" s="41">
        <v>0.6</v>
      </c>
      <c r="E7" s="41">
        <v>2.35</v>
      </c>
      <c r="F7" s="41">
        <v>3</v>
      </c>
      <c r="G7" s="41">
        <v>39</v>
      </c>
      <c r="H7" s="55" t="s">
        <v>153</v>
      </c>
      <c r="I7" s="91"/>
    </row>
    <row r="8" spans="1:9" ht="27" customHeight="1" x14ac:dyDescent="0.25">
      <c r="A8" s="187"/>
      <c r="B8" s="10" t="s">
        <v>13</v>
      </c>
      <c r="C8" s="70" t="s">
        <v>22</v>
      </c>
      <c r="D8" s="45">
        <v>0.12</v>
      </c>
      <c r="E8" s="45">
        <v>0.02</v>
      </c>
      <c r="F8" s="45">
        <v>3.85</v>
      </c>
      <c r="G8" s="45">
        <v>41</v>
      </c>
      <c r="H8" s="32" t="s">
        <v>20</v>
      </c>
      <c r="I8" s="86"/>
    </row>
    <row r="9" spans="1:9" ht="27" customHeight="1" x14ac:dyDescent="0.25">
      <c r="A9" s="187"/>
      <c r="B9" s="8" t="s">
        <v>24</v>
      </c>
      <c r="C9" s="164" t="s">
        <v>222</v>
      </c>
      <c r="D9" s="5">
        <v>2.35</v>
      </c>
      <c r="E9" s="5">
        <v>4.53</v>
      </c>
      <c r="F9" s="5">
        <v>15.1</v>
      </c>
      <c r="G9" s="6">
        <v>107</v>
      </c>
      <c r="H9" s="56" t="s">
        <v>23</v>
      </c>
      <c r="I9" s="86"/>
    </row>
    <row r="10" spans="1:9" ht="27" customHeight="1" x14ac:dyDescent="0.25">
      <c r="A10" s="187"/>
      <c r="B10" s="8" t="s">
        <v>17</v>
      </c>
      <c r="C10" s="45">
        <v>10</v>
      </c>
      <c r="D10" s="45">
        <v>1</v>
      </c>
      <c r="E10" s="5">
        <v>0.28999999999999998</v>
      </c>
      <c r="F10" s="5">
        <v>7.26</v>
      </c>
      <c r="G10" s="5">
        <v>33.869999999999997</v>
      </c>
      <c r="H10" s="54"/>
      <c r="I10" s="86"/>
    </row>
    <row r="11" spans="1:9" ht="27" customHeight="1" x14ac:dyDescent="0.25">
      <c r="A11" s="188"/>
      <c r="B11" s="15" t="s">
        <v>21</v>
      </c>
      <c r="C11" s="51">
        <v>385</v>
      </c>
      <c r="D11" s="34">
        <f>D6+D7+D8+D9+D10</f>
        <v>13.169999999999998</v>
      </c>
      <c r="E11" s="34">
        <f t="shared" ref="E11:G11" si="0">E6+E7+E8+E9+E10</f>
        <v>22.990000000000002</v>
      </c>
      <c r="F11" s="34">
        <f t="shared" si="0"/>
        <v>30.61</v>
      </c>
      <c r="G11" s="34">
        <f t="shared" si="0"/>
        <v>404.87</v>
      </c>
      <c r="H11" s="54"/>
      <c r="I11" s="86">
        <f>G11*100/G30</f>
        <v>23.693512330434583</v>
      </c>
    </row>
    <row r="12" spans="1:9" ht="27" customHeight="1" x14ac:dyDescent="0.25">
      <c r="A12" s="189" t="s">
        <v>148</v>
      </c>
      <c r="B12" s="12" t="s">
        <v>149</v>
      </c>
      <c r="C12" s="45">
        <v>100</v>
      </c>
      <c r="D12" s="46">
        <v>0.4</v>
      </c>
      <c r="E12" s="46">
        <v>0.4</v>
      </c>
      <c r="F12" s="46">
        <v>9.8000000000000007</v>
      </c>
      <c r="G12" s="46">
        <v>44</v>
      </c>
      <c r="H12" s="192" t="s">
        <v>189</v>
      </c>
      <c r="I12" s="86"/>
    </row>
    <row r="13" spans="1:9" ht="27" customHeight="1" x14ac:dyDescent="0.25">
      <c r="A13" s="190"/>
      <c r="B13" s="12" t="s">
        <v>181</v>
      </c>
      <c r="C13" s="45">
        <v>100</v>
      </c>
      <c r="D13" s="46">
        <v>1.5</v>
      </c>
      <c r="E13" s="46">
        <v>0.5</v>
      </c>
      <c r="F13" s="46">
        <v>21</v>
      </c>
      <c r="G13" s="46">
        <v>95</v>
      </c>
      <c r="H13" s="193"/>
      <c r="I13" s="86"/>
    </row>
    <row r="14" spans="1:9" ht="27" customHeight="1" x14ac:dyDescent="0.25">
      <c r="A14" s="191"/>
      <c r="B14" s="15" t="s">
        <v>150</v>
      </c>
      <c r="C14" s="51">
        <f>C12</f>
        <v>100</v>
      </c>
      <c r="D14" s="17">
        <f>D12</f>
        <v>0.4</v>
      </c>
      <c r="E14" s="17">
        <f>E12</f>
        <v>0.4</v>
      </c>
      <c r="F14" s="17">
        <f>F12</f>
        <v>9.8000000000000007</v>
      </c>
      <c r="G14" s="17">
        <f>G12</f>
        <v>44</v>
      </c>
      <c r="H14" s="32"/>
      <c r="I14" s="86">
        <f>G14*100/G30</f>
        <v>2.574936504406653</v>
      </c>
    </row>
    <row r="15" spans="1:9" ht="27" customHeight="1" x14ac:dyDescent="0.25">
      <c r="A15" s="179" t="s">
        <v>14</v>
      </c>
      <c r="B15" s="12" t="s">
        <v>15</v>
      </c>
      <c r="C15" s="45" t="s">
        <v>202</v>
      </c>
      <c r="D15" s="41">
        <v>3.04</v>
      </c>
      <c r="E15" s="41">
        <v>3.73</v>
      </c>
      <c r="F15" s="41">
        <v>10.42</v>
      </c>
      <c r="G15" s="41">
        <v>84.28</v>
      </c>
      <c r="H15" s="32" t="s">
        <v>25</v>
      </c>
      <c r="I15" s="86"/>
    </row>
    <row r="16" spans="1:9" ht="27" customHeight="1" x14ac:dyDescent="0.25">
      <c r="A16" s="180"/>
      <c r="B16" s="22" t="s">
        <v>55</v>
      </c>
      <c r="C16" s="25">
        <v>70</v>
      </c>
      <c r="D16" s="103">
        <v>11.44</v>
      </c>
      <c r="E16" s="103">
        <v>13.22</v>
      </c>
      <c r="F16" s="103">
        <v>6.55</v>
      </c>
      <c r="G16" s="103">
        <v>189.34</v>
      </c>
      <c r="H16" s="32" t="s">
        <v>56</v>
      </c>
      <c r="I16" s="86"/>
    </row>
    <row r="17" spans="1:18" ht="27" customHeight="1" x14ac:dyDescent="0.25">
      <c r="A17" s="180"/>
      <c r="B17" s="33" t="s">
        <v>57</v>
      </c>
      <c r="C17" s="23">
        <v>30</v>
      </c>
      <c r="D17" s="23">
        <v>0.35</v>
      </c>
      <c r="E17" s="23">
        <v>0.62</v>
      </c>
      <c r="F17" s="23">
        <v>2.2799999999999998</v>
      </c>
      <c r="G17" s="23">
        <v>16.3</v>
      </c>
      <c r="H17" s="32" t="s">
        <v>58</v>
      </c>
      <c r="I17" s="86"/>
    </row>
    <row r="18" spans="1:18" ht="39" customHeight="1" x14ac:dyDescent="0.25">
      <c r="A18" s="180"/>
      <c r="B18" s="12" t="s">
        <v>218</v>
      </c>
      <c r="C18" s="4">
        <v>150</v>
      </c>
      <c r="D18" s="45">
        <v>3.59</v>
      </c>
      <c r="E18" s="5">
        <v>6.1</v>
      </c>
      <c r="F18" s="5">
        <v>19.36</v>
      </c>
      <c r="G18" s="5">
        <v>149.83000000000001</v>
      </c>
      <c r="H18" s="167" t="s">
        <v>219</v>
      </c>
      <c r="I18" s="86"/>
    </row>
    <row r="19" spans="1:18" ht="27" customHeight="1" x14ac:dyDescent="0.25">
      <c r="A19" s="180"/>
      <c r="B19" s="12" t="s">
        <v>164</v>
      </c>
      <c r="C19" s="45">
        <v>180</v>
      </c>
      <c r="D19" s="45">
        <v>0.08</v>
      </c>
      <c r="E19" s="5"/>
      <c r="F19" s="5">
        <v>20.03</v>
      </c>
      <c r="G19" s="5">
        <v>80.459999999999994</v>
      </c>
      <c r="H19" s="54" t="s">
        <v>165</v>
      </c>
      <c r="I19" s="86"/>
    </row>
    <row r="20" spans="1:18" ht="27" customHeight="1" x14ac:dyDescent="0.25">
      <c r="A20" s="180"/>
      <c r="B20" s="12" t="s">
        <v>17</v>
      </c>
      <c r="C20" s="45">
        <v>20</v>
      </c>
      <c r="D20" s="45">
        <v>2</v>
      </c>
      <c r="E20" s="5">
        <v>0.57999999999999996</v>
      </c>
      <c r="F20" s="5">
        <v>14.52</v>
      </c>
      <c r="G20" s="5">
        <v>67.739999999999995</v>
      </c>
      <c r="H20" s="57"/>
      <c r="I20" s="86"/>
      <c r="L20" s="28"/>
      <c r="M20" s="26"/>
      <c r="N20" s="24"/>
      <c r="O20" s="24"/>
      <c r="P20" s="24"/>
      <c r="Q20" s="24"/>
      <c r="R20" s="93"/>
    </row>
    <row r="21" spans="1:18" ht="27" customHeight="1" x14ac:dyDescent="0.25">
      <c r="A21" s="180"/>
      <c r="B21" s="12" t="s">
        <v>18</v>
      </c>
      <c r="C21" s="67">
        <v>30</v>
      </c>
      <c r="D21" s="67">
        <v>2.19</v>
      </c>
      <c r="E21" s="68">
        <v>0.51</v>
      </c>
      <c r="F21" s="68">
        <v>13.26</v>
      </c>
      <c r="G21" s="68">
        <v>70.47</v>
      </c>
      <c r="H21" s="57"/>
      <c r="I21" s="86"/>
    </row>
    <row r="22" spans="1:18" ht="27" customHeight="1" x14ac:dyDescent="0.25">
      <c r="A22" s="181"/>
      <c r="B22" s="13" t="s">
        <v>29</v>
      </c>
      <c r="C22" s="7">
        <v>690</v>
      </c>
      <c r="D22" s="34">
        <f>D15+D16+D17+D18+D19+D20+D21</f>
        <v>22.69</v>
      </c>
      <c r="E22" s="34">
        <f t="shared" ref="E22:F22" si="1">E15+E16+E17+E18+E19+E20+E21</f>
        <v>24.76</v>
      </c>
      <c r="F22" s="34">
        <f t="shared" si="1"/>
        <v>86.42</v>
      </c>
      <c r="G22" s="34">
        <f>G15+G16+G17+G18+G19+G20+G21</f>
        <v>658.42000000000007</v>
      </c>
      <c r="H22" s="57"/>
      <c r="I22" s="86">
        <f>G22*100/G30</f>
        <v>38.531583937077919</v>
      </c>
    </row>
    <row r="23" spans="1:18" ht="27" customHeight="1" x14ac:dyDescent="0.25">
      <c r="A23" s="211" t="s">
        <v>113</v>
      </c>
      <c r="B23" s="8" t="s">
        <v>236</v>
      </c>
      <c r="C23" s="4">
        <v>205</v>
      </c>
      <c r="D23" s="45">
        <v>10.31</v>
      </c>
      <c r="E23" s="45">
        <v>13.35</v>
      </c>
      <c r="F23" s="45">
        <v>41.34</v>
      </c>
      <c r="G23" s="45">
        <v>323.64</v>
      </c>
      <c r="H23" s="167" t="s">
        <v>235</v>
      </c>
      <c r="I23" s="87"/>
    </row>
    <row r="24" spans="1:18" ht="27" customHeight="1" x14ac:dyDescent="0.25">
      <c r="A24" s="212"/>
      <c r="B24" s="8" t="s">
        <v>44</v>
      </c>
      <c r="C24" s="4">
        <v>180</v>
      </c>
      <c r="D24" s="5">
        <v>3.67</v>
      </c>
      <c r="E24" s="5">
        <v>3.19</v>
      </c>
      <c r="F24" s="5">
        <v>15.82</v>
      </c>
      <c r="G24" s="5">
        <v>107</v>
      </c>
      <c r="H24" s="167" t="s">
        <v>45</v>
      </c>
      <c r="I24" s="87"/>
      <c r="L24" s="8" t="s">
        <v>200</v>
      </c>
      <c r="M24" s="138">
        <v>50</v>
      </c>
      <c r="N24" s="131">
        <v>4.5199999999999996</v>
      </c>
      <c r="O24" s="131">
        <v>4.37</v>
      </c>
      <c r="P24" s="131">
        <v>29.8</v>
      </c>
      <c r="Q24" s="131">
        <v>173</v>
      </c>
      <c r="R24" s="167" t="s">
        <v>201</v>
      </c>
    </row>
    <row r="25" spans="1:18" ht="27" customHeight="1" x14ac:dyDescent="0.25">
      <c r="A25" s="212"/>
      <c r="B25" s="8" t="s">
        <v>18</v>
      </c>
      <c r="C25" s="100">
        <v>20</v>
      </c>
      <c r="D25" s="45">
        <v>1.46</v>
      </c>
      <c r="E25" s="5">
        <v>0.34</v>
      </c>
      <c r="F25" s="5">
        <v>8.84</v>
      </c>
      <c r="G25" s="5">
        <v>46.98</v>
      </c>
      <c r="H25" s="149"/>
      <c r="I25" s="88"/>
    </row>
    <row r="26" spans="1:18" ht="27" customHeight="1" x14ac:dyDescent="0.25">
      <c r="A26" s="213"/>
      <c r="B26" s="76" t="s">
        <v>33</v>
      </c>
      <c r="C26" s="77">
        <f>C23+C24+C25</f>
        <v>405</v>
      </c>
      <c r="D26" s="78">
        <f>D23+D24+D25</f>
        <v>15.440000000000001</v>
      </c>
      <c r="E26" s="78">
        <f t="shared" ref="E26:F26" si="2">E23+E24+E25</f>
        <v>16.88</v>
      </c>
      <c r="F26" s="78">
        <f t="shared" si="2"/>
        <v>66</v>
      </c>
      <c r="G26" s="78">
        <f>G23+G24+G25</f>
        <v>477.62</v>
      </c>
      <c r="H26" s="152"/>
      <c r="I26" s="87">
        <f>G26*100/G30</f>
        <v>27.950935755334218</v>
      </c>
    </row>
    <row r="27" spans="1:18" ht="27" customHeight="1" x14ac:dyDescent="0.25">
      <c r="A27" s="214" t="s">
        <v>114</v>
      </c>
      <c r="B27" s="12" t="s">
        <v>151</v>
      </c>
      <c r="C27" s="4">
        <v>180</v>
      </c>
      <c r="D27" s="5">
        <v>5.22</v>
      </c>
      <c r="E27" s="5">
        <v>4.5</v>
      </c>
      <c r="F27" s="5">
        <v>7.2</v>
      </c>
      <c r="G27" s="5">
        <v>90</v>
      </c>
      <c r="H27" s="149" t="s">
        <v>203</v>
      </c>
      <c r="I27" s="87"/>
    </row>
    <row r="28" spans="1:18" ht="27" customHeight="1" x14ac:dyDescent="0.25">
      <c r="A28" s="215"/>
      <c r="B28" s="12" t="s">
        <v>17</v>
      </c>
      <c r="C28" s="45">
        <v>10</v>
      </c>
      <c r="D28" s="45">
        <v>1</v>
      </c>
      <c r="E28" s="5">
        <v>0.28999999999999998</v>
      </c>
      <c r="F28" s="5">
        <v>7.26</v>
      </c>
      <c r="G28" s="5">
        <v>33.869999999999997</v>
      </c>
      <c r="H28" s="72"/>
      <c r="I28" s="88"/>
    </row>
    <row r="29" spans="1:18" ht="27" customHeight="1" x14ac:dyDescent="0.25">
      <c r="A29" s="216"/>
      <c r="B29" s="76" t="s">
        <v>115</v>
      </c>
      <c r="C29" s="81">
        <f>C27+C28</f>
        <v>190</v>
      </c>
      <c r="D29" s="82">
        <f>D27+D28</f>
        <v>6.22</v>
      </c>
      <c r="E29" s="82">
        <f>E27+E28</f>
        <v>4.79</v>
      </c>
      <c r="F29" s="82">
        <f>F27+F28</f>
        <v>14.46</v>
      </c>
      <c r="G29" s="82">
        <f>G27+G28</f>
        <v>123.87</v>
      </c>
      <c r="H29" s="83"/>
      <c r="I29" s="87">
        <f>G29*100/G30</f>
        <v>7.2490314727466387</v>
      </c>
    </row>
    <row r="30" spans="1:18" ht="27" customHeight="1" x14ac:dyDescent="0.25">
      <c r="A30" s="177" t="s">
        <v>34</v>
      </c>
      <c r="B30" s="178"/>
      <c r="C30" s="35">
        <f>C11+C22+C26+C29+C14</f>
        <v>1770</v>
      </c>
      <c r="D30" s="120">
        <f>D11+D22+D26+D29+D14</f>
        <v>57.919999999999995</v>
      </c>
      <c r="E30" s="35">
        <f>E11+E22+E26+E29+E14</f>
        <v>69.820000000000007</v>
      </c>
      <c r="F30" s="35">
        <f>F11+F22+F26+F29+F14</f>
        <v>207.29000000000002</v>
      </c>
      <c r="G30" s="120">
        <f>G11+G22+G26+G29+G14</f>
        <v>1708.7799999999997</v>
      </c>
      <c r="H30" s="57"/>
      <c r="I30" s="86"/>
    </row>
    <row r="32" spans="1:18" ht="20.25" x14ac:dyDescent="0.3">
      <c r="A32" s="185" t="s">
        <v>36</v>
      </c>
      <c r="B32" s="185"/>
      <c r="C32" s="185"/>
      <c r="D32" s="3"/>
      <c r="E32" s="3"/>
      <c r="F32" s="3"/>
      <c r="G32" s="3"/>
      <c r="H32" s="53"/>
    </row>
    <row r="33" spans="1:20" ht="27" customHeight="1" x14ac:dyDescent="0.25">
      <c r="A33" s="170" t="s">
        <v>2</v>
      </c>
      <c r="B33" s="170" t="s">
        <v>3</v>
      </c>
      <c r="C33" s="170" t="s">
        <v>4</v>
      </c>
      <c r="D33" s="174" t="s">
        <v>5</v>
      </c>
      <c r="E33" s="175"/>
      <c r="F33" s="176"/>
      <c r="G33" s="182" t="s">
        <v>6</v>
      </c>
      <c r="H33" s="184" t="s">
        <v>7</v>
      </c>
      <c r="I33" s="85"/>
    </row>
    <row r="34" spans="1:20" ht="27" customHeight="1" x14ac:dyDescent="0.25">
      <c r="A34" s="171"/>
      <c r="B34" s="171"/>
      <c r="C34" s="171"/>
      <c r="D34" s="102" t="s">
        <v>8</v>
      </c>
      <c r="E34" s="102" t="s">
        <v>9</v>
      </c>
      <c r="F34" s="102" t="s">
        <v>10</v>
      </c>
      <c r="G34" s="183"/>
      <c r="H34" s="184"/>
      <c r="I34" s="85"/>
    </row>
    <row r="35" spans="1:20" ht="27" customHeight="1" x14ac:dyDescent="0.25">
      <c r="A35" s="194" t="s">
        <v>11</v>
      </c>
      <c r="B35" s="8" t="s">
        <v>90</v>
      </c>
      <c r="C35" s="4">
        <v>155</v>
      </c>
      <c r="D35" s="45">
        <v>4.6100000000000003</v>
      </c>
      <c r="E35" s="45">
        <v>2.93</v>
      </c>
      <c r="F35" s="45">
        <v>25.2</v>
      </c>
      <c r="G35" s="45">
        <v>144.5</v>
      </c>
      <c r="H35" s="32" t="s">
        <v>30</v>
      </c>
      <c r="I35" s="86"/>
    </row>
    <row r="36" spans="1:20" ht="27" customHeight="1" x14ac:dyDescent="0.25">
      <c r="A36" s="194"/>
      <c r="B36" s="10" t="s">
        <v>37</v>
      </c>
      <c r="C36" s="70">
        <v>180</v>
      </c>
      <c r="D36" s="45">
        <v>2.85</v>
      </c>
      <c r="E36" s="45">
        <v>2.41</v>
      </c>
      <c r="F36" s="45">
        <v>14.36</v>
      </c>
      <c r="G36" s="45">
        <v>102</v>
      </c>
      <c r="H36" s="32" t="s">
        <v>38</v>
      </c>
      <c r="I36" s="86"/>
    </row>
    <row r="37" spans="1:20" ht="27" customHeight="1" x14ac:dyDescent="0.25">
      <c r="A37" s="194"/>
      <c r="B37" s="8" t="s">
        <v>39</v>
      </c>
      <c r="C37" s="45">
        <v>60</v>
      </c>
      <c r="D37" s="5">
        <v>6.68</v>
      </c>
      <c r="E37" s="5">
        <v>8.4499999999999993</v>
      </c>
      <c r="F37" s="5">
        <v>19.39</v>
      </c>
      <c r="G37" s="6">
        <v>180</v>
      </c>
      <c r="H37" s="54" t="s">
        <v>40</v>
      </c>
      <c r="I37" s="86"/>
    </row>
    <row r="38" spans="1:20" ht="27" customHeight="1" x14ac:dyDescent="0.25">
      <c r="A38" s="194"/>
      <c r="B38" s="15" t="s">
        <v>21</v>
      </c>
      <c r="C38" s="7">
        <f>C35+C36+C37</f>
        <v>395</v>
      </c>
      <c r="D38" s="34">
        <f>D35+D36+D37</f>
        <v>14.14</v>
      </c>
      <c r="E38" s="34">
        <f>E35+E36+E37</f>
        <v>13.79</v>
      </c>
      <c r="F38" s="34">
        <f>F35+F36+F37</f>
        <v>58.95</v>
      </c>
      <c r="G38" s="34">
        <f>G35+G36+G37</f>
        <v>426.5</v>
      </c>
      <c r="H38" s="54"/>
      <c r="I38" s="86">
        <f>G38*100/G56</f>
        <v>22.372244778061035</v>
      </c>
    </row>
    <row r="39" spans="1:20" ht="27" customHeight="1" x14ac:dyDescent="0.25">
      <c r="A39" s="189" t="s">
        <v>148</v>
      </c>
      <c r="B39" s="12" t="s">
        <v>61</v>
      </c>
      <c r="C39" s="4">
        <v>180</v>
      </c>
      <c r="D39" s="46"/>
      <c r="E39" s="46"/>
      <c r="F39" s="46">
        <v>20.16</v>
      </c>
      <c r="G39" s="46">
        <v>81</v>
      </c>
      <c r="H39" s="149" t="s">
        <v>62</v>
      </c>
      <c r="I39" s="86"/>
    </row>
    <row r="40" spans="1:20" ht="27" customHeight="1" x14ac:dyDescent="0.25">
      <c r="A40" s="191"/>
      <c r="B40" s="15" t="s">
        <v>150</v>
      </c>
      <c r="C40" s="7">
        <v>180</v>
      </c>
      <c r="D40" s="17"/>
      <c r="E40" s="17"/>
      <c r="F40" s="17">
        <f>F39</f>
        <v>20.16</v>
      </c>
      <c r="G40" s="17">
        <f>G39</f>
        <v>81</v>
      </c>
      <c r="H40" s="32"/>
      <c r="I40" s="86">
        <f>G40*100/G56</f>
        <v>4.24889056746294</v>
      </c>
    </row>
    <row r="41" spans="1:20" ht="27" customHeight="1" x14ac:dyDescent="0.25">
      <c r="A41" s="194" t="s">
        <v>14</v>
      </c>
      <c r="B41" s="12" t="s">
        <v>79</v>
      </c>
      <c r="C41" s="45">
        <v>200</v>
      </c>
      <c r="D41" s="41">
        <v>4.3899999999999997</v>
      </c>
      <c r="E41" s="41">
        <v>4.22</v>
      </c>
      <c r="F41" s="41">
        <v>13.06</v>
      </c>
      <c r="G41" s="41">
        <v>107.8</v>
      </c>
      <c r="H41" s="32" t="s">
        <v>80</v>
      </c>
      <c r="I41" s="86"/>
    </row>
    <row r="42" spans="1:20" ht="27" customHeight="1" x14ac:dyDescent="0.25">
      <c r="A42" s="194"/>
      <c r="B42" s="8" t="s">
        <v>204</v>
      </c>
      <c r="C42" s="4">
        <v>70</v>
      </c>
      <c r="D42" s="217">
        <v>19.739999999999998</v>
      </c>
      <c r="E42" s="219">
        <v>15.69</v>
      </c>
      <c r="F42" s="219">
        <v>5.24</v>
      </c>
      <c r="G42" s="219">
        <v>240.56</v>
      </c>
      <c r="H42" s="192" t="s">
        <v>205</v>
      </c>
      <c r="I42" s="88"/>
      <c r="L42" s="28"/>
      <c r="M42" s="24"/>
      <c r="N42" s="24"/>
      <c r="O42" s="24"/>
      <c r="P42" s="24"/>
      <c r="Q42" s="24"/>
      <c r="R42" s="93"/>
      <c r="S42" s="95"/>
      <c r="T42" s="95"/>
    </row>
    <row r="43" spans="1:20" ht="27" customHeight="1" x14ac:dyDescent="0.25">
      <c r="A43" s="194"/>
      <c r="B43" s="8" t="s">
        <v>159</v>
      </c>
      <c r="C43" s="4">
        <v>70</v>
      </c>
      <c r="D43" s="218"/>
      <c r="E43" s="220"/>
      <c r="F43" s="220"/>
      <c r="G43" s="220"/>
      <c r="H43" s="193"/>
      <c r="I43" s="88"/>
      <c r="N43" s="28"/>
      <c r="O43" s="26"/>
      <c r="P43" s="24"/>
      <c r="Q43" s="30"/>
      <c r="R43" s="30"/>
      <c r="S43" s="30"/>
      <c r="T43" s="93"/>
    </row>
    <row r="44" spans="1:20" ht="27" customHeight="1" x14ac:dyDescent="0.25">
      <c r="A44" s="194"/>
      <c r="B44" s="22" t="s">
        <v>81</v>
      </c>
      <c r="C44" s="128">
        <v>150</v>
      </c>
      <c r="D44" s="131">
        <v>30.7</v>
      </c>
      <c r="E44" s="131">
        <v>4.8</v>
      </c>
      <c r="F44" s="131">
        <v>20.43</v>
      </c>
      <c r="G44" s="131">
        <v>137.25</v>
      </c>
      <c r="H44" s="149" t="s">
        <v>87</v>
      </c>
      <c r="I44" s="86"/>
    </row>
    <row r="45" spans="1:20" ht="27" customHeight="1" x14ac:dyDescent="0.25">
      <c r="A45" s="194"/>
      <c r="B45" s="12" t="s">
        <v>59</v>
      </c>
      <c r="C45" s="45">
        <v>180</v>
      </c>
      <c r="D45" s="45">
        <v>0.4</v>
      </c>
      <c r="E45" s="5">
        <v>1.7999999999999999E-2</v>
      </c>
      <c r="F45" s="5">
        <v>25</v>
      </c>
      <c r="G45" s="5">
        <v>101.7</v>
      </c>
      <c r="H45" s="32" t="s">
        <v>60</v>
      </c>
      <c r="I45" s="86"/>
    </row>
    <row r="46" spans="1:20" ht="27" customHeight="1" x14ac:dyDescent="0.25">
      <c r="A46" s="194"/>
      <c r="B46" s="12" t="s">
        <v>17</v>
      </c>
      <c r="C46" s="45">
        <v>20</v>
      </c>
      <c r="D46" s="45">
        <v>2</v>
      </c>
      <c r="E46" s="5">
        <v>0.57999999999999996</v>
      </c>
      <c r="F46" s="5">
        <v>14.52</v>
      </c>
      <c r="G46" s="5">
        <v>67.739999999999995</v>
      </c>
      <c r="H46" s="57"/>
      <c r="I46" s="86"/>
    </row>
    <row r="47" spans="1:20" ht="27" customHeight="1" x14ac:dyDescent="0.25">
      <c r="A47" s="194"/>
      <c r="B47" s="8" t="s">
        <v>18</v>
      </c>
      <c r="C47" s="100">
        <v>20</v>
      </c>
      <c r="D47" s="45">
        <v>1.46</v>
      </c>
      <c r="E47" s="5">
        <v>0.34</v>
      </c>
      <c r="F47" s="5">
        <v>8.84</v>
      </c>
      <c r="G47" s="5">
        <v>46.98</v>
      </c>
      <c r="H47" s="57"/>
      <c r="I47" s="86"/>
    </row>
    <row r="48" spans="1:20" ht="27" customHeight="1" x14ac:dyDescent="0.25">
      <c r="A48" s="194"/>
      <c r="B48" s="13" t="s">
        <v>29</v>
      </c>
      <c r="C48" s="7">
        <f>C41+C42+C43+C44+C45+C46+C47</f>
        <v>710</v>
      </c>
      <c r="D48" s="34">
        <f t="shared" ref="D48:F48" si="3">D41+D42+D44+D46+D45+D47</f>
        <v>58.69</v>
      </c>
      <c r="E48" s="34">
        <f t="shared" si="3"/>
        <v>25.648</v>
      </c>
      <c r="F48" s="34">
        <f t="shared" si="3"/>
        <v>87.09</v>
      </c>
      <c r="G48" s="34">
        <f>G41+G42+G44+G46+G45+G47</f>
        <v>702.03000000000009</v>
      </c>
      <c r="H48" s="57"/>
      <c r="I48" s="86">
        <f>G48*100/G56</f>
        <v>36.825291914518623</v>
      </c>
    </row>
    <row r="49" spans="1:18" ht="27" customHeight="1" x14ac:dyDescent="0.25">
      <c r="A49" s="189" t="s">
        <v>113</v>
      </c>
      <c r="B49" s="8" t="s">
        <v>42</v>
      </c>
      <c r="C49" s="4">
        <v>100</v>
      </c>
      <c r="D49" s="45">
        <v>17.760000000000002</v>
      </c>
      <c r="E49" s="5">
        <v>12.1</v>
      </c>
      <c r="F49" s="5">
        <v>18.37</v>
      </c>
      <c r="G49" s="5">
        <v>253</v>
      </c>
      <c r="H49" s="32" t="s">
        <v>43</v>
      </c>
      <c r="I49" s="86"/>
    </row>
    <row r="50" spans="1:18" ht="27" customHeight="1" x14ac:dyDescent="0.25">
      <c r="A50" s="190"/>
      <c r="B50" s="12" t="s">
        <v>206</v>
      </c>
      <c r="C50" s="4">
        <v>60</v>
      </c>
      <c r="D50" s="5">
        <v>4.22</v>
      </c>
      <c r="E50" s="5">
        <v>4.8099999999999996</v>
      </c>
      <c r="F50" s="5">
        <v>33.31</v>
      </c>
      <c r="G50" s="5">
        <v>193</v>
      </c>
      <c r="H50" s="32" t="s">
        <v>207</v>
      </c>
      <c r="I50" s="86"/>
    </row>
    <row r="51" spans="1:18" ht="27" customHeight="1" x14ac:dyDescent="0.25">
      <c r="A51" s="190"/>
      <c r="B51" s="12" t="s">
        <v>210</v>
      </c>
      <c r="C51" s="4">
        <v>180</v>
      </c>
      <c r="D51" s="45">
        <v>0.21</v>
      </c>
      <c r="E51" s="5">
        <v>0.01</v>
      </c>
      <c r="F51" s="5">
        <v>31.74</v>
      </c>
      <c r="G51" s="5">
        <v>127.98</v>
      </c>
      <c r="H51" s="54" t="s">
        <v>208</v>
      </c>
      <c r="I51" s="86"/>
    </row>
    <row r="52" spans="1:18" ht="27" customHeight="1" x14ac:dyDescent="0.25">
      <c r="A52" s="191"/>
      <c r="B52" s="15" t="s">
        <v>33</v>
      </c>
      <c r="C52" s="7">
        <f>C49+C50+C51</f>
        <v>340</v>
      </c>
      <c r="D52" s="14">
        <f>D49+D50+D51</f>
        <v>22.19</v>
      </c>
      <c r="E52" s="14">
        <f>E49+E50+E51</f>
        <v>16.920000000000002</v>
      </c>
      <c r="F52" s="14">
        <f>F49+F50+F51</f>
        <v>83.42</v>
      </c>
      <c r="G52" s="14">
        <f>G49+G50+G51</f>
        <v>573.98</v>
      </c>
      <c r="H52" s="58"/>
      <c r="I52" s="86">
        <f>G52*100/G56</f>
        <v>30.108372937189856</v>
      </c>
    </row>
    <row r="53" spans="1:18" ht="27" customHeight="1" x14ac:dyDescent="0.25">
      <c r="A53" s="179" t="s">
        <v>114</v>
      </c>
      <c r="B53" s="8" t="s">
        <v>66</v>
      </c>
      <c r="C53" s="4">
        <v>180</v>
      </c>
      <c r="D53" s="5">
        <v>2.67</v>
      </c>
      <c r="E53" s="5">
        <v>2.34</v>
      </c>
      <c r="F53" s="5">
        <v>14.31</v>
      </c>
      <c r="G53" s="5">
        <v>89</v>
      </c>
      <c r="H53" s="54" t="s">
        <v>67</v>
      </c>
      <c r="I53" s="86"/>
    </row>
    <row r="54" spans="1:18" ht="27" customHeight="1" x14ac:dyDescent="0.25">
      <c r="A54" s="180"/>
      <c r="B54" s="66" t="s">
        <v>17</v>
      </c>
      <c r="C54" s="67">
        <v>10</v>
      </c>
      <c r="D54" s="67">
        <v>1</v>
      </c>
      <c r="E54" s="68">
        <v>0.28999999999999998</v>
      </c>
      <c r="F54" s="68">
        <v>7.26</v>
      </c>
      <c r="G54" s="68">
        <v>33.869999999999997</v>
      </c>
      <c r="H54" s="32"/>
      <c r="I54" s="86"/>
    </row>
    <row r="55" spans="1:18" ht="27" customHeight="1" x14ac:dyDescent="0.25">
      <c r="A55" s="181"/>
      <c r="B55" s="13" t="s">
        <v>115</v>
      </c>
      <c r="C55" s="20">
        <f>C53+C54</f>
        <v>190</v>
      </c>
      <c r="D55" s="17">
        <f>D53+D54</f>
        <v>3.67</v>
      </c>
      <c r="E55" s="17">
        <f>E53+E54</f>
        <v>2.63</v>
      </c>
      <c r="F55" s="17">
        <f>F53+F54</f>
        <v>21.57</v>
      </c>
      <c r="G55" s="17">
        <f>G53+G54</f>
        <v>122.87</v>
      </c>
      <c r="H55" s="59"/>
      <c r="I55" s="86">
        <f>G55*100/G56</f>
        <v>6.445199802767549</v>
      </c>
    </row>
    <row r="56" spans="1:18" ht="27" customHeight="1" x14ac:dyDescent="0.25">
      <c r="A56" s="177" t="s">
        <v>34</v>
      </c>
      <c r="B56" s="178"/>
      <c r="C56" s="121">
        <f>C38+C48+C52+C55+C40</f>
        <v>1815</v>
      </c>
      <c r="D56" s="120">
        <f>D38+D48+D52+D55+D40</f>
        <v>98.69</v>
      </c>
      <c r="E56" s="120">
        <f>E38+E48+E52+E55+E40</f>
        <v>58.988000000000007</v>
      </c>
      <c r="F56" s="120">
        <f>F38+F48+F52+F55+F40</f>
        <v>271.19000000000005</v>
      </c>
      <c r="G56" s="120">
        <f>G38+G48+G52+G55+G40</f>
        <v>1906.38</v>
      </c>
      <c r="H56" s="57"/>
      <c r="I56" s="86"/>
    </row>
    <row r="58" spans="1:18" ht="20.25" x14ac:dyDescent="0.3">
      <c r="A58" s="185" t="s">
        <v>49</v>
      </c>
      <c r="B58" s="185"/>
      <c r="C58" s="185"/>
      <c r="D58" s="3"/>
      <c r="E58" s="3"/>
      <c r="F58" s="3"/>
      <c r="G58" s="3"/>
      <c r="H58" s="53"/>
    </row>
    <row r="59" spans="1:18" ht="27" customHeight="1" x14ac:dyDescent="0.25">
      <c r="A59" s="170" t="s">
        <v>2</v>
      </c>
      <c r="B59" s="170" t="s">
        <v>3</v>
      </c>
      <c r="C59" s="170" t="s">
        <v>4</v>
      </c>
      <c r="D59" s="174" t="s">
        <v>5</v>
      </c>
      <c r="E59" s="175"/>
      <c r="F59" s="176"/>
      <c r="G59" s="182" t="s">
        <v>6</v>
      </c>
      <c r="H59" s="184" t="s">
        <v>7</v>
      </c>
      <c r="I59" s="85"/>
    </row>
    <row r="60" spans="1:18" ht="27" customHeight="1" x14ac:dyDescent="0.25">
      <c r="A60" s="171"/>
      <c r="B60" s="171"/>
      <c r="C60" s="171"/>
      <c r="D60" s="102" t="s">
        <v>8</v>
      </c>
      <c r="E60" s="102" t="s">
        <v>9</v>
      </c>
      <c r="F60" s="102" t="s">
        <v>10</v>
      </c>
      <c r="G60" s="183"/>
      <c r="H60" s="184"/>
      <c r="I60" s="85"/>
    </row>
    <row r="61" spans="1:18" ht="27" customHeight="1" x14ac:dyDescent="0.25">
      <c r="A61" s="194" t="s">
        <v>11</v>
      </c>
      <c r="B61" s="8" t="s">
        <v>143</v>
      </c>
      <c r="C61" s="4">
        <v>150</v>
      </c>
      <c r="D61" s="45">
        <v>4.3099999999999996</v>
      </c>
      <c r="E61" s="45">
        <v>3.91</v>
      </c>
      <c r="F61" s="45">
        <v>14.13</v>
      </c>
      <c r="G61" s="45">
        <v>189</v>
      </c>
      <c r="H61" s="149" t="s">
        <v>69</v>
      </c>
      <c r="I61" s="86"/>
      <c r="L61" s="28"/>
      <c r="M61" s="26"/>
      <c r="N61" s="24"/>
      <c r="O61" s="24"/>
      <c r="P61" s="24"/>
      <c r="Q61" s="24"/>
      <c r="R61" s="93"/>
    </row>
    <row r="62" spans="1:18" ht="27" customHeight="1" x14ac:dyDescent="0.25">
      <c r="A62" s="194"/>
      <c r="B62" s="8" t="s">
        <v>139</v>
      </c>
      <c r="C62" s="45">
        <v>60</v>
      </c>
      <c r="D62" s="5">
        <v>3.26</v>
      </c>
      <c r="E62" s="5">
        <v>4.03</v>
      </c>
      <c r="F62" s="5">
        <v>29.14</v>
      </c>
      <c r="G62" s="6">
        <v>166</v>
      </c>
      <c r="H62" s="54" t="s">
        <v>140</v>
      </c>
      <c r="I62" s="86"/>
    </row>
    <row r="63" spans="1:18" ht="27" customHeight="1" x14ac:dyDescent="0.25">
      <c r="A63" s="194"/>
      <c r="B63" s="8" t="s">
        <v>44</v>
      </c>
      <c r="C63" s="4">
        <v>180</v>
      </c>
      <c r="D63" s="5">
        <v>3.67</v>
      </c>
      <c r="E63" s="5">
        <v>3.19</v>
      </c>
      <c r="F63" s="5">
        <v>15.82</v>
      </c>
      <c r="G63" s="5">
        <v>107</v>
      </c>
      <c r="H63" s="149" t="s">
        <v>45</v>
      </c>
      <c r="I63" s="86"/>
    </row>
    <row r="64" spans="1:18" ht="27" customHeight="1" x14ac:dyDescent="0.25">
      <c r="A64" s="194"/>
      <c r="B64" s="15" t="s">
        <v>21</v>
      </c>
      <c r="C64" s="7">
        <f>C61+C62+C63</f>
        <v>390</v>
      </c>
      <c r="D64" s="101">
        <f>D61+D62+D63</f>
        <v>11.239999999999998</v>
      </c>
      <c r="E64" s="101">
        <f>E61+E62+E63</f>
        <v>11.13</v>
      </c>
      <c r="F64" s="101">
        <f>F61+F62+F63</f>
        <v>59.09</v>
      </c>
      <c r="G64" s="101">
        <f>G61+G62+G63</f>
        <v>462</v>
      </c>
      <c r="H64" s="102"/>
      <c r="I64" s="86">
        <f>G64*100/G84</f>
        <v>25.49289013226506</v>
      </c>
    </row>
    <row r="65" spans="1:19" ht="27" customHeight="1" x14ac:dyDescent="0.25">
      <c r="A65" s="189" t="s">
        <v>148</v>
      </c>
      <c r="B65" s="12" t="s">
        <v>149</v>
      </c>
      <c r="C65" s="45">
        <v>100</v>
      </c>
      <c r="D65" s="46">
        <v>0.4</v>
      </c>
      <c r="E65" s="46">
        <v>0.4</v>
      </c>
      <c r="F65" s="46">
        <v>9.8000000000000007</v>
      </c>
      <c r="G65" s="46">
        <v>44</v>
      </c>
      <c r="H65" s="192" t="s">
        <v>189</v>
      </c>
      <c r="I65" s="86"/>
    </row>
    <row r="66" spans="1:19" ht="27" customHeight="1" x14ac:dyDescent="0.25">
      <c r="A66" s="190"/>
      <c r="B66" s="12" t="s">
        <v>181</v>
      </c>
      <c r="C66" s="45">
        <v>100</v>
      </c>
      <c r="D66" s="46">
        <v>1.5</v>
      </c>
      <c r="E66" s="46">
        <v>0.5</v>
      </c>
      <c r="F66" s="46">
        <v>21</v>
      </c>
      <c r="G66" s="46">
        <v>95</v>
      </c>
      <c r="H66" s="193"/>
      <c r="I66" s="86"/>
    </row>
    <row r="67" spans="1:19" ht="27" customHeight="1" x14ac:dyDescent="0.25">
      <c r="A67" s="191"/>
      <c r="B67" s="15" t="s">
        <v>150</v>
      </c>
      <c r="C67" s="51">
        <f>C65</f>
        <v>100</v>
      </c>
      <c r="D67" s="17">
        <f>D65</f>
        <v>0.4</v>
      </c>
      <c r="E67" s="17">
        <f>E65</f>
        <v>0.4</v>
      </c>
      <c r="F67" s="17">
        <f>F65</f>
        <v>9.8000000000000007</v>
      </c>
      <c r="G67" s="17">
        <f>G65</f>
        <v>44</v>
      </c>
      <c r="H67" s="149"/>
      <c r="I67" s="86">
        <f>G67*100/G84</f>
        <v>2.4278942983109579</v>
      </c>
    </row>
    <row r="68" spans="1:19" ht="27" customHeight="1" x14ac:dyDescent="0.25">
      <c r="A68" s="194" t="s">
        <v>14</v>
      </c>
      <c r="B68" s="12" t="s">
        <v>53</v>
      </c>
      <c r="C68" s="45" t="s">
        <v>112</v>
      </c>
      <c r="D68" s="41">
        <v>1.68</v>
      </c>
      <c r="E68" s="41">
        <v>2.69</v>
      </c>
      <c r="F68" s="41">
        <v>9.7100000000000009</v>
      </c>
      <c r="G68" s="41">
        <v>94.1</v>
      </c>
      <c r="H68" s="32" t="s">
        <v>54</v>
      </c>
      <c r="I68" s="86"/>
    </row>
    <row r="69" spans="1:19" ht="27" customHeight="1" x14ac:dyDescent="0.25">
      <c r="A69" s="194"/>
      <c r="B69" s="92" t="s">
        <v>173</v>
      </c>
      <c r="C69" s="25">
        <v>160</v>
      </c>
      <c r="D69" s="151">
        <v>20.63</v>
      </c>
      <c r="E69" s="151">
        <v>16.3</v>
      </c>
      <c r="F69" s="151">
        <v>5.24</v>
      </c>
      <c r="G69" s="151">
        <v>250</v>
      </c>
      <c r="H69" s="149" t="s">
        <v>174</v>
      </c>
      <c r="I69" s="86"/>
    </row>
    <row r="70" spans="1:19" ht="27" customHeight="1" x14ac:dyDescent="0.25">
      <c r="A70" s="194"/>
      <c r="B70" s="92" t="s">
        <v>175</v>
      </c>
      <c r="C70" s="25">
        <v>150</v>
      </c>
      <c r="D70" s="150">
        <v>8.6</v>
      </c>
      <c r="E70" s="150">
        <v>6.09</v>
      </c>
      <c r="F70" s="150">
        <v>38.64</v>
      </c>
      <c r="G70" s="150">
        <v>143.75</v>
      </c>
      <c r="H70" s="149" t="s">
        <v>176</v>
      </c>
      <c r="I70" s="86"/>
    </row>
    <row r="71" spans="1:19" ht="27" customHeight="1" x14ac:dyDescent="0.25">
      <c r="A71" s="194"/>
      <c r="B71" s="12" t="s">
        <v>16</v>
      </c>
      <c r="C71" s="45">
        <v>180</v>
      </c>
      <c r="D71" s="45">
        <v>0.14000000000000001</v>
      </c>
      <c r="E71" s="5">
        <v>0.14000000000000001</v>
      </c>
      <c r="F71" s="5">
        <v>21.49</v>
      </c>
      <c r="G71" s="5">
        <v>87.84</v>
      </c>
      <c r="H71" s="156" t="s">
        <v>28</v>
      </c>
      <c r="I71" s="86"/>
    </row>
    <row r="72" spans="1:19" ht="27" customHeight="1" x14ac:dyDescent="0.25">
      <c r="A72" s="194"/>
      <c r="B72" s="12" t="s">
        <v>17</v>
      </c>
      <c r="C72" s="45">
        <v>20</v>
      </c>
      <c r="D72" s="45">
        <v>2</v>
      </c>
      <c r="E72" s="5">
        <v>0.57999999999999996</v>
      </c>
      <c r="F72" s="5">
        <v>14.52</v>
      </c>
      <c r="G72" s="5">
        <v>67.739999999999995</v>
      </c>
      <c r="H72" s="57"/>
      <c r="I72" s="86"/>
    </row>
    <row r="73" spans="1:19" ht="27" customHeight="1" x14ac:dyDescent="0.25">
      <c r="A73" s="194"/>
      <c r="B73" s="8" t="s">
        <v>18</v>
      </c>
      <c r="C73" s="67">
        <v>30</v>
      </c>
      <c r="D73" s="67">
        <v>2.19</v>
      </c>
      <c r="E73" s="68">
        <v>0.51</v>
      </c>
      <c r="F73" s="68">
        <v>13.26</v>
      </c>
      <c r="G73" s="68">
        <v>70.47</v>
      </c>
      <c r="H73" s="57"/>
      <c r="I73" s="86"/>
    </row>
    <row r="74" spans="1:19" ht="27" customHeight="1" x14ac:dyDescent="0.25">
      <c r="A74" s="194"/>
      <c r="B74" s="13" t="s">
        <v>29</v>
      </c>
      <c r="C74" s="7">
        <v>710</v>
      </c>
      <c r="D74" s="34">
        <f>D68+D69+D70+D71+D72+D73</f>
        <v>35.239999999999995</v>
      </c>
      <c r="E74" s="34">
        <f t="shared" ref="E74:G74" si="4">E68+E69+E70+E71+E72+E73</f>
        <v>26.310000000000002</v>
      </c>
      <c r="F74" s="34">
        <f t="shared" si="4"/>
        <v>102.86</v>
      </c>
      <c r="G74" s="34">
        <f t="shared" si="4"/>
        <v>713.90000000000009</v>
      </c>
      <c r="H74" s="57"/>
      <c r="I74" s="86">
        <f>G74*100/G84</f>
        <v>39.392584990095301</v>
      </c>
    </row>
    <row r="75" spans="1:19" ht="27" customHeight="1" x14ac:dyDescent="0.25">
      <c r="A75" s="187" t="s">
        <v>113</v>
      </c>
      <c r="B75" s="69" t="s">
        <v>65</v>
      </c>
      <c r="C75" s="74">
        <v>150</v>
      </c>
      <c r="D75" s="67">
        <v>3.1</v>
      </c>
      <c r="E75" s="68">
        <v>4.8600000000000003</v>
      </c>
      <c r="F75" s="68">
        <v>14.14</v>
      </c>
      <c r="G75" s="68">
        <v>112.65</v>
      </c>
      <c r="H75" s="72" t="s">
        <v>88</v>
      </c>
      <c r="I75" s="86"/>
      <c r="M75" s="28"/>
      <c r="N75" s="26"/>
      <c r="O75" s="24"/>
      <c r="P75" s="30"/>
      <c r="Q75" s="30"/>
      <c r="R75" s="30"/>
      <c r="S75" s="93"/>
    </row>
    <row r="76" spans="1:19" ht="27" customHeight="1" x14ac:dyDescent="0.25">
      <c r="A76" s="187"/>
      <c r="B76" s="69" t="s">
        <v>46</v>
      </c>
      <c r="C76" s="74">
        <v>60</v>
      </c>
      <c r="D76" s="68">
        <v>3.91</v>
      </c>
      <c r="E76" s="68">
        <v>4.7</v>
      </c>
      <c r="F76" s="68">
        <v>23.75</v>
      </c>
      <c r="G76" s="68">
        <v>223</v>
      </c>
      <c r="H76" s="72" t="s">
        <v>47</v>
      </c>
      <c r="I76" s="86"/>
      <c r="M76" s="28"/>
      <c r="N76" s="26"/>
      <c r="O76" s="24"/>
      <c r="P76" s="30"/>
      <c r="Q76" s="30"/>
      <c r="R76" s="30"/>
      <c r="S76" s="93"/>
    </row>
    <row r="77" spans="1:19" ht="27" customHeight="1" x14ac:dyDescent="0.25">
      <c r="A77" s="187"/>
      <c r="B77" s="8" t="s">
        <v>119</v>
      </c>
      <c r="C77" s="4">
        <v>180</v>
      </c>
      <c r="D77" s="5">
        <v>0.06</v>
      </c>
      <c r="E77" s="5">
        <v>0.02</v>
      </c>
      <c r="F77" s="5">
        <v>9.99</v>
      </c>
      <c r="G77" s="5">
        <v>40</v>
      </c>
      <c r="H77" s="149" t="s">
        <v>120</v>
      </c>
      <c r="I77" s="86"/>
    </row>
    <row r="78" spans="1:19" ht="27" customHeight="1" x14ac:dyDescent="0.25">
      <c r="A78" s="187"/>
      <c r="B78" s="69" t="s">
        <v>17</v>
      </c>
      <c r="C78" s="67">
        <v>10</v>
      </c>
      <c r="D78" s="67">
        <v>1</v>
      </c>
      <c r="E78" s="68">
        <v>0.28999999999999998</v>
      </c>
      <c r="F78" s="68">
        <v>7.26</v>
      </c>
      <c r="G78" s="68">
        <v>33.869999999999997</v>
      </c>
      <c r="H78" s="32"/>
      <c r="I78" s="86"/>
    </row>
    <row r="79" spans="1:19" ht="27" customHeight="1" x14ac:dyDescent="0.25">
      <c r="A79" s="187"/>
      <c r="B79" s="8" t="s">
        <v>18</v>
      </c>
      <c r="C79" s="100">
        <v>20</v>
      </c>
      <c r="D79" s="45">
        <v>1.46</v>
      </c>
      <c r="E79" s="5">
        <v>0.34</v>
      </c>
      <c r="F79" s="5">
        <v>8.84</v>
      </c>
      <c r="G79" s="5">
        <v>46.98</v>
      </c>
      <c r="H79" s="32"/>
      <c r="I79" s="86"/>
    </row>
    <row r="80" spans="1:19" ht="27" customHeight="1" x14ac:dyDescent="0.25">
      <c r="A80" s="188"/>
      <c r="B80" s="15" t="s">
        <v>33</v>
      </c>
      <c r="C80" s="7">
        <f>C75+C77+C78+C76+C79</f>
        <v>420</v>
      </c>
      <c r="D80" s="18">
        <f>D75+D77+D78+D76+D79</f>
        <v>9.5300000000000011</v>
      </c>
      <c r="E80" s="18">
        <f t="shared" ref="E80:G80" si="5">E75+E77+E78+E76+E79</f>
        <v>10.210000000000001</v>
      </c>
      <c r="F80" s="18">
        <f t="shared" si="5"/>
        <v>63.980000000000004</v>
      </c>
      <c r="G80" s="18">
        <f t="shared" si="5"/>
        <v>456.5</v>
      </c>
      <c r="H80" s="60"/>
      <c r="I80" s="86">
        <f>G80*100/G84</f>
        <v>25.189403344976192</v>
      </c>
    </row>
    <row r="81" spans="1:18" ht="27" customHeight="1" x14ac:dyDescent="0.25">
      <c r="A81" s="179" t="s">
        <v>114</v>
      </c>
      <c r="B81" s="12" t="s">
        <v>31</v>
      </c>
      <c r="C81" s="4">
        <v>180</v>
      </c>
      <c r="D81" s="5">
        <v>5.48</v>
      </c>
      <c r="E81" s="5">
        <v>4.88</v>
      </c>
      <c r="F81" s="5">
        <v>9.07</v>
      </c>
      <c r="G81" s="5">
        <v>102</v>
      </c>
      <c r="H81" s="167" t="s">
        <v>32</v>
      </c>
      <c r="I81" s="86"/>
    </row>
    <row r="82" spans="1:18" ht="27" customHeight="1" x14ac:dyDescent="0.25">
      <c r="A82" s="180"/>
      <c r="B82" s="66" t="s">
        <v>17</v>
      </c>
      <c r="C82" s="67">
        <v>10</v>
      </c>
      <c r="D82" s="67">
        <v>1</v>
      </c>
      <c r="E82" s="68">
        <v>0.28999999999999998</v>
      </c>
      <c r="F82" s="68">
        <v>7.26</v>
      </c>
      <c r="G82" s="68">
        <v>33.869999999999997</v>
      </c>
      <c r="H82" s="32"/>
      <c r="I82" s="86"/>
    </row>
    <row r="83" spans="1:18" ht="27" customHeight="1" x14ac:dyDescent="0.25">
      <c r="A83" s="181"/>
      <c r="B83" s="13" t="s">
        <v>115</v>
      </c>
      <c r="C83" s="20">
        <f>C81+C82</f>
        <v>190</v>
      </c>
      <c r="D83" s="17">
        <f>D81+D82</f>
        <v>6.48</v>
      </c>
      <c r="E83" s="17">
        <f>E81+E82</f>
        <v>5.17</v>
      </c>
      <c r="F83" s="17">
        <f>F81+F82</f>
        <v>16.329999999999998</v>
      </c>
      <c r="G83" s="17">
        <f>G81+G82</f>
        <v>135.87</v>
      </c>
      <c r="H83" s="59"/>
      <c r="I83" s="86">
        <f>G83*100/G84</f>
        <v>7.497227234352497</v>
      </c>
    </row>
    <row r="84" spans="1:18" ht="27" customHeight="1" x14ac:dyDescent="0.25">
      <c r="A84" s="177" t="s">
        <v>34</v>
      </c>
      <c r="B84" s="178"/>
      <c r="C84" s="35">
        <f>C64+C74+C80+C83+C67</f>
        <v>1810</v>
      </c>
      <c r="D84" s="35">
        <f>D64+D74+D80+D83+D67</f>
        <v>62.889999999999993</v>
      </c>
      <c r="E84" s="35">
        <f>E64+E74+E80+E83+E67</f>
        <v>53.220000000000006</v>
      </c>
      <c r="F84" s="35">
        <f>F64+F74+F80+F83+F67</f>
        <v>252.06</v>
      </c>
      <c r="G84" s="120">
        <f>G64+G74+G80+G83+G67</f>
        <v>1812.27</v>
      </c>
      <c r="H84" s="57"/>
      <c r="I84" s="86"/>
    </row>
    <row r="85" spans="1:18" x14ac:dyDescent="0.25">
      <c r="A85" s="11"/>
      <c r="B85" s="11"/>
      <c r="C85" s="11"/>
      <c r="D85" s="11"/>
      <c r="E85" s="11"/>
      <c r="F85" s="11"/>
      <c r="G85" s="11"/>
      <c r="H85" s="61"/>
      <c r="I85" s="86"/>
    </row>
    <row r="86" spans="1:18" ht="20.25" x14ac:dyDescent="0.25">
      <c r="A86" s="198" t="s">
        <v>63</v>
      </c>
      <c r="B86" s="198"/>
      <c r="C86" s="2"/>
      <c r="D86" s="1"/>
      <c r="E86" s="1"/>
      <c r="F86" s="1"/>
      <c r="G86" s="1"/>
      <c r="H86" s="52"/>
      <c r="I86" s="86"/>
    </row>
    <row r="87" spans="1:18" ht="27" customHeight="1" x14ac:dyDescent="0.25">
      <c r="A87" s="170" t="s">
        <v>2</v>
      </c>
      <c r="B87" s="170" t="s">
        <v>3</v>
      </c>
      <c r="C87" s="172" t="s">
        <v>4</v>
      </c>
      <c r="D87" s="174" t="s">
        <v>5</v>
      </c>
      <c r="E87" s="175"/>
      <c r="F87" s="176"/>
      <c r="G87" s="182" t="s">
        <v>6</v>
      </c>
      <c r="H87" s="184" t="s">
        <v>7</v>
      </c>
      <c r="I87" s="89"/>
    </row>
    <row r="88" spans="1:18" ht="27" customHeight="1" x14ac:dyDescent="0.25">
      <c r="A88" s="171"/>
      <c r="B88" s="171"/>
      <c r="C88" s="173"/>
      <c r="D88" s="102" t="s">
        <v>8</v>
      </c>
      <c r="E88" s="102" t="s">
        <v>9</v>
      </c>
      <c r="F88" s="102" t="s">
        <v>10</v>
      </c>
      <c r="G88" s="183"/>
      <c r="H88" s="184"/>
      <c r="I88" s="89"/>
    </row>
    <row r="89" spans="1:18" ht="27" customHeight="1" x14ac:dyDescent="0.25">
      <c r="A89" s="194" t="s">
        <v>11</v>
      </c>
      <c r="B89" s="8" t="s">
        <v>48</v>
      </c>
      <c r="C89" s="4">
        <v>155</v>
      </c>
      <c r="D89" s="45">
        <v>5.52</v>
      </c>
      <c r="E89" s="45">
        <v>3.06</v>
      </c>
      <c r="F89" s="45">
        <v>29.37</v>
      </c>
      <c r="G89" s="45">
        <v>166.5</v>
      </c>
      <c r="H89" s="149" t="s">
        <v>30</v>
      </c>
      <c r="I89" s="86"/>
      <c r="L89" s="28"/>
      <c r="M89" s="26"/>
      <c r="N89" s="24"/>
      <c r="O89" s="24"/>
      <c r="P89" s="24"/>
      <c r="Q89" s="24"/>
      <c r="R89" s="93"/>
    </row>
    <row r="90" spans="1:18" ht="27" customHeight="1" x14ac:dyDescent="0.25">
      <c r="A90" s="194"/>
      <c r="B90" s="8" t="s">
        <v>24</v>
      </c>
      <c r="C90" s="164" t="s">
        <v>222</v>
      </c>
      <c r="D90" s="5">
        <v>2.35</v>
      </c>
      <c r="E90" s="5">
        <v>4.53</v>
      </c>
      <c r="F90" s="5">
        <v>15.1</v>
      </c>
      <c r="G90" s="6">
        <v>107</v>
      </c>
      <c r="H90" s="56" t="s">
        <v>23</v>
      </c>
      <c r="I90" s="86"/>
    </row>
    <row r="91" spans="1:18" ht="27" customHeight="1" x14ac:dyDescent="0.25">
      <c r="A91" s="194"/>
      <c r="B91" s="10" t="s">
        <v>13</v>
      </c>
      <c r="C91" s="70" t="s">
        <v>22</v>
      </c>
      <c r="D91" s="45">
        <v>0.12</v>
      </c>
      <c r="E91" s="45">
        <v>0.02</v>
      </c>
      <c r="F91" s="45">
        <v>10.199999999999999</v>
      </c>
      <c r="G91" s="45">
        <v>41</v>
      </c>
      <c r="H91" s="32" t="s">
        <v>20</v>
      </c>
      <c r="I91" s="86"/>
    </row>
    <row r="92" spans="1:18" ht="27" customHeight="1" x14ac:dyDescent="0.25">
      <c r="A92" s="194"/>
      <c r="B92" s="15" t="s">
        <v>21</v>
      </c>
      <c r="C92" s="7">
        <v>392</v>
      </c>
      <c r="D92" s="101">
        <f>D89+D90+D91</f>
        <v>7.9899999999999993</v>
      </c>
      <c r="E92" s="148">
        <f t="shared" ref="E92:G92" si="6">E89+E90+E91</f>
        <v>7.6099999999999994</v>
      </c>
      <c r="F92" s="148">
        <f t="shared" si="6"/>
        <v>54.67</v>
      </c>
      <c r="G92" s="148">
        <f t="shared" si="6"/>
        <v>314.5</v>
      </c>
      <c r="H92" s="102"/>
      <c r="I92" s="86">
        <f>G92*100/G110</f>
        <v>18.039670066193256</v>
      </c>
    </row>
    <row r="93" spans="1:18" ht="27" customHeight="1" x14ac:dyDescent="0.25">
      <c r="A93" s="189" t="s">
        <v>148</v>
      </c>
      <c r="B93" s="12" t="s">
        <v>61</v>
      </c>
      <c r="C93" s="4">
        <v>180</v>
      </c>
      <c r="D93" s="46"/>
      <c r="E93" s="46"/>
      <c r="F93" s="46">
        <v>20.16</v>
      </c>
      <c r="G93" s="46">
        <v>81</v>
      </c>
      <c r="H93" s="149" t="s">
        <v>62</v>
      </c>
      <c r="I93" s="86"/>
    </row>
    <row r="94" spans="1:18" ht="27" customHeight="1" x14ac:dyDescent="0.25">
      <c r="A94" s="191"/>
      <c r="B94" s="15" t="s">
        <v>150</v>
      </c>
      <c r="C94" s="7">
        <v>180</v>
      </c>
      <c r="D94" s="17"/>
      <c r="E94" s="17"/>
      <c r="F94" s="17">
        <f>F93</f>
        <v>20.16</v>
      </c>
      <c r="G94" s="17">
        <f>G93</f>
        <v>81</v>
      </c>
      <c r="H94" s="32"/>
      <c r="I94" s="86">
        <f>G94*100/G110</f>
        <v>4.646147139464718</v>
      </c>
    </row>
    <row r="95" spans="1:18" ht="39" customHeight="1" x14ac:dyDescent="0.25">
      <c r="A95" s="194" t="s">
        <v>14</v>
      </c>
      <c r="B95" s="66" t="s">
        <v>95</v>
      </c>
      <c r="C95" s="67" t="s">
        <v>202</v>
      </c>
      <c r="D95" s="71">
        <v>1.45</v>
      </c>
      <c r="E95" s="71">
        <v>3.93</v>
      </c>
      <c r="F95" s="71">
        <v>10.19</v>
      </c>
      <c r="G95" s="71">
        <v>98</v>
      </c>
      <c r="H95" s="72" t="s">
        <v>41</v>
      </c>
      <c r="I95" s="87"/>
    </row>
    <row r="96" spans="1:18" ht="27" customHeight="1" x14ac:dyDescent="0.25">
      <c r="A96" s="194"/>
      <c r="B96" s="33" t="s">
        <v>84</v>
      </c>
      <c r="C96" s="25">
        <v>80</v>
      </c>
      <c r="D96" s="206">
        <v>10.91</v>
      </c>
      <c r="E96" s="206">
        <v>12.53</v>
      </c>
      <c r="F96" s="206">
        <v>13.79</v>
      </c>
      <c r="G96" s="206">
        <v>241.64</v>
      </c>
      <c r="H96" s="32" t="s">
        <v>85</v>
      </c>
      <c r="I96" s="86"/>
    </row>
    <row r="97" spans="1:9" ht="27" customHeight="1" x14ac:dyDescent="0.25">
      <c r="A97" s="194"/>
      <c r="B97" s="33" t="s">
        <v>26</v>
      </c>
      <c r="C97" s="23">
        <v>80</v>
      </c>
      <c r="D97" s="207"/>
      <c r="E97" s="207"/>
      <c r="F97" s="207"/>
      <c r="G97" s="207"/>
      <c r="H97" s="32" t="s">
        <v>27</v>
      </c>
      <c r="I97" s="86"/>
    </row>
    <row r="98" spans="1:9" ht="27" customHeight="1" x14ac:dyDescent="0.25">
      <c r="A98" s="194"/>
      <c r="B98" s="22" t="s">
        <v>81</v>
      </c>
      <c r="C98" s="128">
        <v>150</v>
      </c>
      <c r="D98" s="131">
        <v>30.7</v>
      </c>
      <c r="E98" s="131">
        <v>4.8</v>
      </c>
      <c r="F98" s="131">
        <v>20.43</v>
      </c>
      <c r="G98" s="131">
        <v>137.25</v>
      </c>
      <c r="H98" s="32" t="s">
        <v>87</v>
      </c>
      <c r="I98" s="86"/>
    </row>
    <row r="99" spans="1:9" ht="27" customHeight="1" x14ac:dyDescent="0.25">
      <c r="A99" s="194"/>
      <c r="B99" s="12" t="s">
        <v>154</v>
      </c>
      <c r="C99" s="45">
        <v>180</v>
      </c>
      <c r="D99" s="45">
        <v>0.22</v>
      </c>
      <c r="E99" s="5">
        <v>0.1</v>
      </c>
      <c r="F99" s="5">
        <v>24.77</v>
      </c>
      <c r="G99" s="5">
        <v>100.8</v>
      </c>
      <c r="H99" s="156" t="s">
        <v>155</v>
      </c>
      <c r="I99" s="86"/>
    </row>
    <row r="100" spans="1:9" ht="27" customHeight="1" x14ac:dyDescent="0.25">
      <c r="A100" s="194"/>
      <c r="B100" s="12" t="s">
        <v>17</v>
      </c>
      <c r="C100" s="45">
        <v>20</v>
      </c>
      <c r="D100" s="45">
        <v>2</v>
      </c>
      <c r="E100" s="5">
        <v>0.57999999999999996</v>
      </c>
      <c r="F100" s="5">
        <v>14.52</v>
      </c>
      <c r="G100" s="5">
        <v>67.739999999999995</v>
      </c>
      <c r="H100" s="57"/>
      <c r="I100" s="86"/>
    </row>
    <row r="101" spans="1:9" ht="27" customHeight="1" x14ac:dyDescent="0.25">
      <c r="A101" s="194"/>
      <c r="B101" s="8" t="s">
        <v>18</v>
      </c>
      <c r="C101" s="67">
        <v>30</v>
      </c>
      <c r="D101" s="67">
        <v>2.19</v>
      </c>
      <c r="E101" s="68">
        <v>0.51</v>
      </c>
      <c r="F101" s="68">
        <v>13.26</v>
      </c>
      <c r="G101" s="68">
        <v>70.47</v>
      </c>
      <c r="H101" s="57"/>
      <c r="I101" s="86"/>
    </row>
    <row r="102" spans="1:9" ht="27" customHeight="1" x14ac:dyDescent="0.25">
      <c r="A102" s="194"/>
      <c r="B102" s="13" t="s">
        <v>29</v>
      </c>
      <c r="C102" s="7">
        <v>750</v>
      </c>
      <c r="D102" s="34">
        <f>D95+D96+D98+D99+D100+D101</f>
        <v>47.47</v>
      </c>
      <c r="E102" s="34">
        <f t="shared" ref="E102:F102" si="7">E95+E96+E98+E99+E100+E101</f>
        <v>22.450000000000003</v>
      </c>
      <c r="F102" s="34">
        <f t="shared" si="7"/>
        <v>96.96</v>
      </c>
      <c r="G102" s="34">
        <f>G95+G96+G98+G99+G100+G101</f>
        <v>715.9</v>
      </c>
      <c r="H102" s="57"/>
      <c r="I102" s="86">
        <f>G102*100/G110</f>
        <v>41.063910335096189</v>
      </c>
    </row>
    <row r="103" spans="1:9" ht="27" customHeight="1" x14ac:dyDescent="0.25">
      <c r="A103" s="208" t="s">
        <v>113</v>
      </c>
      <c r="B103" s="8" t="s">
        <v>126</v>
      </c>
      <c r="C103" s="4">
        <v>100</v>
      </c>
      <c r="D103" s="45">
        <v>13.61</v>
      </c>
      <c r="E103" s="5">
        <v>10.67</v>
      </c>
      <c r="F103" s="5">
        <v>14.63</v>
      </c>
      <c r="G103" s="5">
        <v>219</v>
      </c>
      <c r="H103" s="167" t="s">
        <v>127</v>
      </c>
      <c r="I103" s="86"/>
    </row>
    <row r="104" spans="1:9" ht="27" customHeight="1" x14ac:dyDescent="0.25">
      <c r="A104" s="209"/>
      <c r="B104" s="8" t="s">
        <v>109</v>
      </c>
      <c r="C104" s="4">
        <v>50</v>
      </c>
      <c r="D104" s="5">
        <v>3.54</v>
      </c>
      <c r="E104" s="5">
        <v>6.57</v>
      </c>
      <c r="F104" s="5">
        <v>27.87</v>
      </c>
      <c r="G104" s="5">
        <v>185</v>
      </c>
      <c r="H104" s="32" t="s">
        <v>110</v>
      </c>
      <c r="I104" s="86"/>
    </row>
    <row r="105" spans="1:9" ht="27" customHeight="1" x14ac:dyDescent="0.25">
      <c r="A105" s="209"/>
      <c r="B105" s="10" t="s">
        <v>37</v>
      </c>
      <c r="C105" s="70">
        <v>180</v>
      </c>
      <c r="D105" s="45">
        <v>2.85</v>
      </c>
      <c r="E105" s="45">
        <v>2.41</v>
      </c>
      <c r="F105" s="45">
        <v>14.36</v>
      </c>
      <c r="G105" s="45">
        <v>91</v>
      </c>
      <c r="H105" s="156" t="s">
        <v>38</v>
      </c>
      <c r="I105" s="86"/>
    </row>
    <row r="106" spans="1:9" ht="27" customHeight="1" x14ac:dyDescent="0.25">
      <c r="A106" s="210"/>
      <c r="B106" s="15" t="s">
        <v>33</v>
      </c>
      <c r="C106" s="7">
        <f>C103+C104+C105</f>
        <v>330</v>
      </c>
      <c r="D106" s="14">
        <f>D103+D104+D105</f>
        <v>20</v>
      </c>
      <c r="E106" s="14">
        <f t="shared" ref="E106:G106" si="8">E103+E104+E105</f>
        <v>19.650000000000002</v>
      </c>
      <c r="F106" s="14">
        <f t="shared" si="8"/>
        <v>56.86</v>
      </c>
      <c r="G106" s="14">
        <f t="shared" si="8"/>
        <v>495</v>
      </c>
      <c r="H106" s="60"/>
      <c r="I106" s="86">
        <f>G106*100/G110</f>
        <v>28.393121407839942</v>
      </c>
    </row>
    <row r="107" spans="1:9" ht="27" customHeight="1" x14ac:dyDescent="0.25">
      <c r="A107" s="179" t="s">
        <v>114</v>
      </c>
      <c r="B107" s="12" t="s">
        <v>151</v>
      </c>
      <c r="C107" s="4">
        <v>180</v>
      </c>
      <c r="D107" s="5">
        <v>5.22</v>
      </c>
      <c r="E107" s="5">
        <v>4.5</v>
      </c>
      <c r="F107" s="5">
        <v>7.2</v>
      </c>
      <c r="G107" s="5">
        <v>90</v>
      </c>
      <c r="H107" s="167" t="s">
        <v>203</v>
      </c>
      <c r="I107" s="86"/>
    </row>
    <row r="108" spans="1:9" ht="27" customHeight="1" x14ac:dyDescent="0.25">
      <c r="A108" s="180"/>
      <c r="B108" s="8" t="s">
        <v>18</v>
      </c>
      <c r="C108" s="100">
        <v>20</v>
      </c>
      <c r="D108" s="45">
        <v>1.46</v>
      </c>
      <c r="E108" s="5">
        <v>0.34</v>
      </c>
      <c r="F108" s="5">
        <v>8.84</v>
      </c>
      <c r="G108" s="5">
        <v>46.98</v>
      </c>
      <c r="H108" s="32"/>
      <c r="I108" s="86"/>
    </row>
    <row r="109" spans="1:9" ht="27" customHeight="1" x14ac:dyDescent="0.25">
      <c r="A109" s="181"/>
      <c r="B109" s="13" t="s">
        <v>115</v>
      </c>
      <c r="C109" s="20">
        <f>C107+C108</f>
        <v>200</v>
      </c>
      <c r="D109" s="17">
        <f>D107+D108</f>
        <v>6.68</v>
      </c>
      <c r="E109" s="17">
        <f>E107+E108</f>
        <v>4.84</v>
      </c>
      <c r="F109" s="17">
        <f>F107+F108</f>
        <v>16.04</v>
      </c>
      <c r="G109" s="17">
        <f>G107+G108</f>
        <v>136.97999999999999</v>
      </c>
      <c r="H109" s="59"/>
      <c r="I109" s="86">
        <f>G109*100/G110</f>
        <v>7.8571510514058884</v>
      </c>
    </row>
    <row r="110" spans="1:9" ht="27" customHeight="1" x14ac:dyDescent="0.25">
      <c r="A110" s="177" t="s">
        <v>34</v>
      </c>
      <c r="B110" s="178"/>
      <c r="C110" s="121">
        <f>C92+C102+C106+C109+C94</f>
        <v>1852</v>
      </c>
      <c r="D110" s="120">
        <f>D92+D102+D106+D109+D94</f>
        <v>82.140000000000015</v>
      </c>
      <c r="E110" s="120">
        <f>E92+E102+E106+E109+E94</f>
        <v>54.550000000000011</v>
      </c>
      <c r="F110" s="120">
        <f>F92+F102+F106+F109+F94</f>
        <v>244.69</v>
      </c>
      <c r="G110" s="120">
        <f>G92+G102+G106+G109+G94</f>
        <v>1743.38</v>
      </c>
      <c r="H110" s="57"/>
      <c r="I110" s="86"/>
    </row>
    <row r="111" spans="1:9" x14ac:dyDescent="0.25">
      <c r="A111" s="11"/>
      <c r="B111" s="11"/>
      <c r="C111" s="11"/>
      <c r="D111" s="11"/>
      <c r="E111" s="11"/>
      <c r="F111" s="11"/>
      <c r="G111" s="11"/>
      <c r="H111" s="61"/>
      <c r="I111" s="86"/>
    </row>
    <row r="112" spans="1:9" ht="20.25" x14ac:dyDescent="0.25">
      <c r="A112" s="198" t="s">
        <v>68</v>
      </c>
      <c r="B112" s="198"/>
      <c r="C112" s="2"/>
      <c r="D112" s="1"/>
      <c r="E112" s="1"/>
      <c r="F112" s="1"/>
      <c r="G112" s="1"/>
      <c r="H112" s="52"/>
      <c r="I112" s="86"/>
    </row>
    <row r="113" spans="1:9" ht="27" customHeight="1" x14ac:dyDescent="0.25">
      <c r="A113" s="170" t="s">
        <v>2</v>
      </c>
      <c r="B113" s="170" t="s">
        <v>3</v>
      </c>
      <c r="C113" s="172" t="s">
        <v>4</v>
      </c>
      <c r="D113" s="174" t="s">
        <v>5</v>
      </c>
      <c r="E113" s="175"/>
      <c r="F113" s="176"/>
      <c r="G113" s="182" t="s">
        <v>6</v>
      </c>
      <c r="H113" s="184" t="s">
        <v>7</v>
      </c>
      <c r="I113" s="89"/>
    </row>
    <row r="114" spans="1:9" ht="27" customHeight="1" x14ac:dyDescent="0.25">
      <c r="A114" s="171"/>
      <c r="B114" s="171"/>
      <c r="C114" s="173"/>
      <c r="D114" s="102" t="s">
        <v>8</v>
      </c>
      <c r="E114" s="102" t="s">
        <v>9</v>
      </c>
      <c r="F114" s="102" t="s">
        <v>10</v>
      </c>
      <c r="G114" s="183"/>
      <c r="H114" s="184"/>
      <c r="I114" s="89"/>
    </row>
    <row r="115" spans="1:9" ht="27" customHeight="1" x14ac:dyDescent="0.25">
      <c r="A115" s="194" t="s">
        <v>11</v>
      </c>
      <c r="B115" s="8" t="s">
        <v>184</v>
      </c>
      <c r="C115" s="4">
        <v>155</v>
      </c>
      <c r="D115" s="45">
        <v>3.65</v>
      </c>
      <c r="E115" s="45">
        <v>1.81</v>
      </c>
      <c r="F115" s="45">
        <v>22.49</v>
      </c>
      <c r="G115" s="45">
        <v>181</v>
      </c>
      <c r="H115" s="32" t="s">
        <v>30</v>
      </c>
      <c r="I115" s="86"/>
    </row>
    <row r="116" spans="1:9" ht="27" customHeight="1" x14ac:dyDescent="0.25">
      <c r="A116" s="194"/>
      <c r="B116" s="8" t="s">
        <v>24</v>
      </c>
      <c r="C116" s="164" t="s">
        <v>222</v>
      </c>
      <c r="D116" s="5">
        <v>2.35</v>
      </c>
      <c r="E116" s="5">
        <v>4.53</v>
      </c>
      <c r="F116" s="5">
        <v>15.1</v>
      </c>
      <c r="G116" s="6">
        <v>107</v>
      </c>
      <c r="H116" s="56" t="s">
        <v>23</v>
      </c>
      <c r="I116" s="86"/>
    </row>
    <row r="117" spans="1:9" ht="27" customHeight="1" x14ac:dyDescent="0.25">
      <c r="A117" s="194"/>
      <c r="B117" s="8" t="s">
        <v>44</v>
      </c>
      <c r="C117" s="4">
        <v>180</v>
      </c>
      <c r="D117" s="5">
        <v>3.67</v>
      </c>
      <c r="E117" s="5">
        <v>3.19</v>
      </c>
      <c r="F117" s="5">
        <v>15.82</v>
      </c>
      <c r="G117" s="5">
        <v>107</v>
      </c>
      <c r="H117" s="156" t="s">
        <v>45</v>
      </c>
      <c r="I117" s="86">
        <f>G118*100/G138</f>
        <v>21.184736263441579</v>
      </c>
    </row>
    <row r="118" spans="1:9" ht="27" customHeight="1" x14ac:dyDescent="0.25">
      <c r="A118" s="194"/>
      <c r="B118" s="15" t="s">
        <v>21</v>
      </c>
      <c r="C118" s="20">
        <f>C115+C116+C117</f>
        <v>45777</v>
      </c>
      <c r="D118" s="51">
        <f>D115+D116+D117</f>
        <v>9.67</v>
      </c>
      <c r="E118" s="51">
        <f>E115+E116+E117</f>
        <v>9.5299999999999994</v>
      </c>
      <c r="F118" s="34">
        <f>F115+F116+F117</f>
        <v>53.41</v>
      </c>
      <c r="G118" s="44">
        <f>G115+G116+G117</f>
        <v>395</v>
      </c>
      <c r="H118" s="155"/>
      <c r="I118" s="86"/>
    </row>
    <row r="119" spans="1:9" ht="27" customHeight="1" x14ac:dyDescent="0.25">
      <c r="A119" s="189" t="s">
        <v>148</v>
      </c>
      <c r="B119" s="12" t="s">
        <v>149</v>
      </c>
      <c r="C119" s="45">
        <v>100</v>
      </c>
      <c r="D119" s="46">
        <v>0.4</v>
      </c>
      <c r="E119" s="46">
        <v>0.4</v>
      </c>
      <c r="F119" s="46">
        <v>9.8000000000000007</v>
      </c>
      <c r="G119" s="46">
        <v>44</v>
      </c>
      <c r="H119" s="192" t="s">
        <v>189</v>
      </c>
      <c r="I119" s="86"/>
    </row>
    <row r="120" spans="1:9" ht="27" customHeight="1" x14ac:dyDescent="0.25">
      <c r="A120" s="190"/>
      <c r="B120" s="12" t="s">
        <v>181</v>
      </c>
      <c r="C120" s="45">
        <v>100</v>
      </c>
      <c r="D120" s="46">
        <v>1.5</v>
      </c>
      <c r="E120" s="46">
        <v>0.5</v>
      </c>
      <c r="F120" s="46">
        <v>21</v>
      </c>
      <c r="G120" s="46">
        <v>95</v>
      </c>
      <c r="H120" s="193"/>
      <c r="I120" s="86"/>
    </row>
    <row r="121" spans="1:9" ht="27" customHeight="1" x14ac:dyDescent="0.25">
      <c r="A121" s="191"/>
      <c r="B121" s="15" t="s">
        <v>150</v>
      </c>
      <c r="C121" s="51">
        <f>C119</f>
        <v>100</v>
      </c>
      <c r="D121" s="17">
        <f>D119</f>
        <v>0.4</v>
      </c>
      <c r="E121" s="17">
        <f>E119</f>
        <v>0.4</v>
      </c>
      <c r="F121" s="17">
        <f>F119</f>
        <v>9.8000000000000007</v>
      </c>
      <c r="G121" s="17">
        <f>G119</f>
        <v>44</v>
      </c>
      <c r="H121" s="156"/>
      <c r="I121" s="86">
        <f>G121*100/G138</f>
        <v>2.3598187230162773</v>
      </c>
    </row>
    <row r="122" spans="1:9" ht="27" customHeight="1" x14ac:dyDescent="0.25">
      <c r="A122" s="194" t="s">
        <v>14</v>
      </c>
      <c r="B122" s="12" t="s">
        <v>213</v>
      </c>
      <c r="C122" s="45">
        <v>200</v>
      </c>
      <c r="D122" s="41">
        <v>3.12</v>
      </c>
      <c r="E122" s="41">
        <v>0.33</v>
      </c>
      <c r="F122" s="41">
        <v>16.440000000000001</v>
      </c>
      <c r="G122" s="41">
        <v>81.2</v>
      </c>
      <c r="H122" s="32" t="s">
        <v>215</v>
      </c>
      <c r="I122" s="86"/>
    </row>
    <row r="123" spans="1:9" ht="27" customHeight="1" x14ac:dyDescent="0.25">
      <c r="A123" s="194"/>
      <c r="B123" s="12" t="s">
        <v>214</v>
      </c>
      <c r="C123" s="45">
        <v>20</v>
      </c>
      <c r="D123" s="157">
        <v>2.4900000000000002</v>
      </c>
      <c r="E123" s="157">
        <v>0.32</v>
      </c>
      <c r="F123" s="157">
        <v>15.22</v>
      </c>
      <c r="G123" s="157">
        <v>73.64</v>
      </c>
      <c r="H123" s="156" t="s">
        <v>216</v>
      </c>
      <c r="I123" s="86"/>
    </row>
    <row r="124" spans="1:9" ht="27" customHeight="1" x14ac:dyDescent="0.25">
      <c r="A124" s="194"/>
      <c r="B124" s="22" t="s">
        <v>93</v>
      </c>
      <c r="C124" s="25">
        <v>210</v>
      </c>
      <c r="D124" s="103">
        <v>20.3</v>
      </c>
      <c r="E124" s="103">
        <v>17</v>
      </c>
      <c r="F124" s="103">
        <v>35.69</v>
      </c>
      <c r="G124" s="103">
        <v>477</v>
      </c>
      <c r="H124" s="32" t="s">
        <v>94</v>
      </c>
      <c r="I124" s="86"/>
    </row>
    <row r="125" spans="1:9" ht="27" customHeight="1" x14ac:dyDescent="0.25">
      <c r="A125" s="194"/>
      <c r="B125" s="65" t="s">
        <v>209</v>
      </c>
      <c r="C125" s="23">
        <v>40</v>
      </c>
      <c r="D125" s="25">
        <v>0.32</v>
      </c>
      <c r="E125" s="25">
        <v>0.04</v>
      </c>
      <c r="F125" s="25">
        <v>1</v>
      </c>
      <c r="G125" s="25">
        <v>5.6</v>
      </c>
      <c r="H125" s="54"/>
      <c r="I125" s="86"/>
    </row>
    <row r="126" spans="1:9" ht="27" customHeight="1" x14ac:dyDescent="0.25">
      <c r="A126" s="194"/>
      <c r="B126" s="12" t="s">
        <v>59</v>
      </c>
      <c r="C126" s="45">
        <v>180</v>
      </c>
      <c r="D126" s="45">
        <v>0.4</v>
      </c>
      <c r="E126" s="5">
        <v>1.7999999999999999E-2</v>
      </c>
      <c r="F126" s="5">
        <v>25</v>
      </c>
      <c r="G126" s="5">
        <v>101.7</v>
      </c>
      <c r="H126" s="156" t="s">
        <v>60</v>
      </c>
      <c r="I126" s="86"/>
    </row>
    <row r="127" spans="1:9" ht="27" customHeight="1" x14ac:dyDescent="0.25">
      <c r="A127" s="194"/>
      <c r="B127" s="8" t="s">
        <v>18</v>
      </c>
      <c r="C127" s="100">
        <v>20</v>
      </c>
      <c r="D127" s="45">
        <v>1.46</v>
      </c>
      <c r="E127" s="5">
        <v>0.34</v>
      </c>
      <c r="F127" s="5">
        <v>8.84</v>
      </c>
      <c r="G127" s="5">
        <v>46.98</v>
      </c>
      <c r="H127" s="32"/>
      <c r="I127" s="86"/>
    </row>
    <row r="128" spans="1:9" ht="27" customHeight="1" x14ac:dyDescent="0.25">
      <c r="A128" s="194"/>
      <c r="B128" s="13" t="s">
        <v>29</v>
      </c>
      <c r="C128" s="7">
        <f>C122+C123+C124+C125+C126+C127</f>
        <v>670</v>
      </c>
      <c r="D128" s="34">
        <f>D122+D124+D126+D125+D127+D123</f>
        <v>28.090000000000003</v>
      </c>
      <c r="E128" s="34">
        <f t="shared" ref="E128:G128" si="9">E122+E124+E126+E125+E127+E123</f>
        <v>18.047999999999998</v>
      </c>
      <c r="F128" s="34">
        <f t="shared" si="9"/>
        <v>102.19</v>
      </c>
      <c r="G128" s="34">
        <f t="shared" si="9"/>
        <v>786.12000000000012</v>
      </c>
      <c r="H128" s="57"/>
      <c r="I128" s="86">
        <f>G128*100/G138</f>
        <v>42.161379421308091</v>
      </c>
    </row>
    <row r="129" spans="1:9" ht="39" customHeight="1" x14ac:dyDescent="0.25">
      <c r="A129" s="195" t="s">
        <v>113</v>
      </c>
      <c r="B129" s="8" t="s">
        <v>231</v>
      </c>
      <c r="C129" s="4">
        <v>85</v>
      </c>
      <c r="D129" s="45">
        <v>9.65</v>
      </c>
      <c r="E129" s="5">
        <v>2.4900000000000002</v>
      </c>
      <c r="F129" s="5">
        <v>8.83</v>
      </c>
      <c r="G129" s="5">
        <v>183</v>
      </c>
      <c r="H129" s="32" t="s">
        <v>211</v>
      </c>
      <c r="I129" s="86"/>
    </row>
    <row r="130" spans="1:9" ht="27" customHeight="1" x14ac:dyDescent="0.25">
      <c r="A130" s="196"/>
      <c r="B130" s="12" t="s">
        <v>122</v>
      </c>
      <c r="C130" s="138">
        <v>150</v>
      </c>
      <c r="D130" s="131">
        <v>2.86</v>
      </c>
      <c r="E130" s="131">
        <v>4.32</v>
      </c>
      <c r="F130" s="131">
        <v>23.01</v>
      </c>
      <c r="G130" s="131">
        <v>142.35</v>
      </c>
      <c r="H130" s="129" t="s">
        <v>123</v>
      </c>
      <c r="I130" s="86"/>
    </row>
    <row r="131" spans="1:9" ht="27" customHeight="1" x14ac:dyDescent="0.25">
      <c r="A131" s="196"/>
      <c r="B131" s="8" t="s">
        <v>119</v>
      </c>
      <c r="C131" s="4">
        <v>180</v>
      </c>
      <c r="D131" s="5">
        <v>0.06</v>
      </c>
      <c r="E131" s="5">
        <v>0.02</v>
      </c>
      <c r="F131" s="5">
        <v>9.99</v>
      </c>
      <c r="G131" s="5">
        <v>40</v>
      </c>
      <c r="H131" s="167" t="s">
        <v>120</v>
      </c>
      <c r="I131" s="86"/>
    </row>
    <row r="132" spans="1:9" ht="27" customHeight="1" x14ac:dyDescent="0.25">
      <c r="A132" s="196"/>
      <c r="B132" s="66" t="s">
        <v>17</v>
      </c>
      <c r="C132" s="45">
        <v>20</v>
      </c>
      <c r="D132" s="45">
        <v>2</v>
      </c>
      <c r="E132" s="5">
        <v>0.57999999999999996</v>
      </c>
      <c r="F132" s="5">
        <v>14.52</v>
      </c>
      <c r="G132" s="5">
        <v>67.739999999999995</v>
      </c>
      <c r="H132" s="32"/>
      <c r="I132" s="86"/>
    </row>
    <row r="133" spans="1:9" ht="27" customHeight="1" x14ac:dyDescent="0.25">
      <c r="A133" s="196"/>
      <c r="B133" s="8" t="s">
        <v>18</v>
      </c>
      <c r="C133" s="45">
        <v>30</v>
      </c>
      <c r="D133" s="45">
        <v>2.19</v>
      </c>
      <c r="E133" s="5">
        <v>0.51</v>
      </c>
      <c r="F133" s="5">
        <v>13.26</v>
      </c>
      <c r="G133" s="5">
        <v>70.47</v>
      </c>
      <c r="H133" s="156"/>
      <c r="I133" s="86"/>
    </row>
    <row r="134" spans="1:9" ht="27" customHeight="1" x14ac:dyDescent="0.25">
      <c r="A134" s="197"/>
      <c r="B134" s="15" t="s">
        <v>33</v>
      </c>
      <c r="C134" s="7">
        <f>C129+C130+C131+C132+C133</f>
        <v>465</v>
      </c>
      <c r="D134" s="18">
        <f>D129+D130+D131+D132+D133</f>
        <v>16.760000000000002</v>
      </c>
      <c r="E134" s="18">
        <f t="shared" ref="E134:G134" si="10">E129+E130+E131+E132+E133</f>
        <v>7.92</v>
      </c>
      <c r="F134" s="18">
        <f t="shared" si="10"/>
        <v>69.610000000000014</v>
      </c>
      <c r="G134" s="18">
        <f t="shared" si="10"/>
        <v>503.56000000000006</v>
      </c>
      <c r="H134" s="60"/>
      <c r="I134" s="86">
        <f>G134*100/G138</f>
        <v>27.007052640047199</v>
      </c>
    </row>
    <row r="135" spans="1:9" ht="27" customHeight="1" x14ac:dyDescent="0.25">
      <c r="A135" s="179" t="s">
        <v>114</v>
      </c>
      <c r="B135" s="12" t="s">
        <v>31</v>
      </c>
      <c r="C135" s="4">
        <v>180</v>
      </c>
      <c r="D135" s="5">
        <v>5.48</v>
      </c>
      <c r="E135" s="5">
        <v>4.88</v>
      </c>
      <c r="F135" s="5">
        <v>9.07</v>
      </c>
      <c r="G135" s="5">
        <v>102</v>
      </c>
      <c r="H135" s="167" t="s">
        <v>32</v>
      </c>
      <c r="I135" s="86"/>
    </row>
    <row r="136" spans="1:9" ht="27" customHeight="1" x14ac:dyDescent="0.25">
      <c r="A136" s="180"/>
      <c r="B136" s="66" t="s">
        <v>17</v>
      </c>
      <c r="C136" s="67">
        <v>10</v>
      </c>
      <c r="D136" s="67">
        <v>1</v>
      </c>
      <c r="E136" s="68">
        <v>0.28999999999999998</v>
      </c>
      <c r="F136" s="68">
        <v>7.26</v>
      </c>
      <c r="G136" s="68">
        <v>33.869999999999997</v>
      </c>
      <c r="H136" s="32"/>
      <c r="I136" s="86"/>
    </row>
    <row r="137" spans="1:9" ht="27" customHeight="1" x14ac:dyDescent="0.25">
      <c r="A137" s="181"/>
      <c r="B137" s="13" t="s">
        <v>115</v>
      </c>
      <c r="C137" s="20">
        <f>C135+C136</f>
        <v>190</v>
      </c>
      <c r="D137" s="17">
        <f>D135+D136</f>
        <v>6.48</v>
      </c>
      <c r="E137" s="27">
        <f>E135+E136</f>
        <v>5.17</v>
      </c>
      <c r="F137" s="17">
        <f>F135+F136</f>
        <v>16.329999999999998</v>
      </c>
      <c r="G137" s="17">
        <f>G135+G136</f>
        <v>135.87</v>
      </c>
      <c r="H137" s="59"/>
      <c r="I137" s="86">
        <f>G137*100/G138</f>
        <v>7.2870129521868536</v>
      </c>
    </row>
    <row r="138" spans="1:9" ht="27" customHeight="1" x14ac:dyDescent="0.25">
      <c r="A138" s="177" t="s">
        <v>34</v>
      </c>
      <c r="B138" s="178"/>
      <c r="C138" s="35">
        <f>C118+C128+C134+C137+C121</f>
        <v>47202</v>
      </c>
      <c r="D138" s="35">
        <f>D118+D128+D134+D137+D121</f>
        <v>61.400000000000013</v>
      </c>
      <c r="E138" s="35">
        <f>E118+E128+E134+E137+E121</f>
        <v>41.067999999999998</v>
      </c>
      <c r="F138" s="35">
        <f>F118+F128+F134+F137+F121</f>
        <v>251.34000000000003</v>
      </c>
      <c r="G138" s="35">
        <f>G118+G128+G134+G137+G121</f>
        <v>1864.5500000000002</v>
      </c>
      <c r="H138" s="57"/>
      <c r="I138" s="86"/>
    </row>
    <row r="140" spans="1:9" ht="20.25" x14ac:dyDescent="0.3">
      <c r="A140" s="185" t="s">
        <v>72</v>
      </c>
      <c r="B140" s="185"/>
      <c r="C140" s="2"/>
      <c r="D140" s="3"/>
      <c r="E140" s="3"/>
      <c r="F140" s="3"/>
      <c r="G140" s="3"/>
      <c r="H140" s="53"/>
    </row>
    <row r="141" spans="1:9" ht="27" customHeight="1" x14ac:dyDescent="0.25">
      <c r="A141" s="170" t="s">
        <v>2</v>
      </c>
      <c r="B141" s="170" t="s">
        <v>3</v>
      </c>
      <c r="C141" s="172" t="s">
        <v>4</v>
      </c>
      <c r="D141" s="174" t="s">
        <v>5</v>
      </c>
      <c r="E141" s="175"/>
      <c r="F141" s="176"/>
      <c r="G141" s="182" t="s">
        <v>6</v>
      </c>
      <c r="H141" s="184" t="s">
        <v>7</v>
      </c>
      <c r="I141" s="85"/>
    </row>
    <row r="142" spans="1:9" ht="27" customHeight="1" x14ac:dyDescent="0.25">
      <c r="A142" s="171"/>
      <c r="B142" s="171"/>
      <c r="C142" s="173"/>
      <c r="D142" s="102" t="s">
        <v>8</v>
      </c>
      <c r="E142" s="102" t="s">
        <v>9</v>
      </c>
      <c r="F142" s="102" t="s">
        <v>10</v>
      </c>
      <c r="G142" s="183"/>
      <c r="H142" s="184"/>
      <c r="I142" s="85"/>
    </row>
    <row r="143" spans="1:9" ht="27" customHeight="1" x14ac:dyDescent="0.25">
      <c r="A143" s="194" t="s">
        <v>11</v>
      </c>
      <c r="B143" s="8" t="s">
        <v>73</v>
      </c>
      <c r="C143" s="4">
        <v>205</v>
      </c>
      <c r="D143" s="45">
        <v>9.56</v>
      </c>
      <c r="E143" s="45">
        <v>8.58</v>
      </c>
      <c r="F143" s="45">
        <v>39.24</v>
      </c>
      <c r="G143" s="45">
        <v>272</v>
      </c>
      <c r="H143" s="32" t="s">
        <v>74</v>
      </c>
      <c r="I143" s="86"/>
    </row>
    <row r="144" spans="1:9" ht="27" customHeight="1" x14ac:dyDescent="0.25">
      <c r="A144" s="194"/>
      <c r="B144" s="8" t="s">
        <v>24</v>
      </c>
      <c r="C144" s="164" t="s">
        <v>222</v>
      </c>
      <c r="D144" s="5">
        <v>2.35</v>
      </c>
      <c r="E144" s="5">
        <v>4.53</v>
      </c>
      <c r="F144" s="5">
        <v>15.1</v>
      </c>
      <c r="G144" s="6">
        <v>107</v>
      </c>
      <c r="H144" s="56" t="s">
        <v>23</v>
      </c>
      <c r="I144" s="86"/>
    </row>
    <row r="145" spans="1:18" ht="27" customHeight="1" x14ac:dyDescent="0.25">
      <c r="A145" s="194"/>
      <c r="B145" s="10" t="s">
        <v>13</v>
      </c>
      <c r="C145" s="4" t="s">
        <v>22</v>
      </c>
      <c r="D145" s="45">
        <v>0.12</v>
      </c>
      <c r="E145" s="45">
        <v>0.02</v>
      </c>
      <c r="F145" s="45">
        <v>10.199999999999999</v>
      </c>
      <c r="G145" s="45">
        <v>41</v>
      </c>
      <c r="H145" s="32" t="s">
        <v>20</v>
      </c>
      <c r="I145" s="86"/>
    </row>
    <row r="146" spans="1:18" s="11" customFormat="1" ht="27" customHeight="1" x14ac:dyDescent="0.25">
      <c r="A146" s="194"/>
      <c r="B146" s="15" t="s">
        <v>21</v>
      </c>
      <c r="C146" s="20">
        <v>442</v>
      </c>
      <c r="D146" s="104">
        <f>D143+D144+D145</f>
        <v>12.03</v>
      </c>
      <c r="E146" s="104">
        <f>E143+E144+E145</f>
        <v>13.129999999999999</v>
      </c>
      <c r="F146" s="17">
        <f>F143+F144+F145</f>
        <v>64.540000000000006</v>
      </c>
      <c r="G146" s="37">
        <f>G143+G144+G145</f>
        <v>420</v>
      </c>
      <c r="H146" s="105"/>
      <c r="I146" s="86">
        <f>G146*100/G165</f>
        <v>22.864857802360522</v>
      </c>
    </row>
    <row r="147" spans="1:18" ht="27" customHeight="1" x14ac:dyDescent="0.25">
      <c r="A147" s="189" t="s">
        <v>148</v>
      </c>
      <c r="B147" s="12" t="s">
        <v>149</v>
      </c>
      <c r="C147" s="45">
        <v>100</v>
      </c>
      <c r="D147" s="46">
        <v>0.4</v>
      </c>
      <c r="E147" s="46">
        <v>0.4</v>
      </c>
      <c r="F147" s="46">
        <v>9.8000000000000007</v>
      </c>
      <c r="G147" s="46">
        <v>44</v>
      </c>
      <c r="H147" s="192" t="s">
        <v>189</v>
      </c>
    </row>
    <row r="148" spans="1:18" ht="27" customHeight="1" x14ac:dyDescent="0.25">
      <c r="A148" s="190"/>
      <c r="B148" s="12" t="s">
        <v>181</v>
      </c>
      <c r="C148" s="45">
        <v>100</v>
      </c>
      <c r="D148" s="46">
        <v>1.5</v>
      </c>
      <c r="E148" s="46">
        <v>0.5</v>
      </c>
      <c r="F148" s="46">
        <v>21</v>
      </c>
      <c r="G148" s="46">
        <v>95</v>
      </c>
      <c r="H148" s="193"/>
    </row>
    <row r="149" spans="1:18" ht="27" customHeight="1" x14ac:dyDescent="0.25">
      <c r="A149" s="191"/>
      <c r="B149" s="15" t="s">
        <v>150</v>
      </c>
      <c r="C149" s="51">
        <f>C147</f>
        <v>100</v>
      </c>
      <c r="D149" s="17">
        <f>D147</f>
        <v>0.4</v>
      </c>
      <c r="E149" s="17">
        <f>E147</f>
        <v>0.4</v>
      </c>
      <c r="F149" s="17">
        <f>F147</f>
        <v>9.8000000000000007</v>
      </c>
      <c r="G149" s="17">
        <f>G147</f>
        <v>44</v>
      </c>
      <c r="H149" s="156"/>
      <c r="I149" s="84">
        <f>G149*100/G165</f>
        <v>2.3953660554853879</v>
      </c>
    </row>
    <row r="150" spans="1:18" ht="38.25" customHeight="1" x14ac:dyDescent="0.25">
      <c r="A150" s="179" t="s">
        <v>14</v>
      </c>
      <c r="B150" s="12" t="s">
        <v>111</v>
      </c>
      <c r="C150" s="45" t="s">
        <v>112</v>
      </c>
      <c r="D150" s="45">
        <v>9.1300000000000008</v>
      </c>
      <c r="E150" s="45">
        <v>6.16</v>
      </c>
      <c r="F150" s="45">
        <v>12.51</v>
      </c>
      <c r="G150" s="45">
        <v>142.12</v>
      </c>
      <c r="H150" s="158" t="s">
        <v>217</v>
      </c>
      <c r="I150" s="86"/>
      <c r="L150" s="28"/>
      <c r="M150" s="24"/>
      <c r="N150" s="24"/>
      <c r="O150" s="24"/>
      <c r="P150" s="24"/>
      <c r="Q150" s="24"/>
      <c r="R150" s="93"/>
    </row>
    <row r="151" spans="1:18" ht="28.5" customHeight="1" x14ac:dyDescent="0.25">
      <c r="A151" s="180"/>
      <c r="B151" s="8" t="s">
        <v>134</v>
      </c>
      <c r="C151" s="4">
        <v>80</v>
      </c>
      <c r="D151" s="45">
        <v>12.44</v>
      </c>
      <c r="E151" s="5">
        <v>9.24</v>
      </c>
      <c r="F151" s="5">
        <v>12.56</v>
      </c>
      <c r="G151" s="5">
        <v>183</v>
      </c>
      <c r="H151" s="149" t="s">
        <v>135</v>
      </c>
      <c r="I151" s="86"/>
    </row>
    <row r="152" spans="1:18" ht="28.5" customHeight="1" x14ac:dyDescent="0.25">
      <c r="A152" s="180"/>
      <c r="B152" s="8" t="s">
        <v>179</v>
      </c>
      <c r="C152" s="4">
        <v>155</v>
      </c>
      <c r="D152" s="45">
        <v>2.29</v>
      </c>
      <c r="E152" s="5">
        <v>11</v>
      </c>
      <c r="F152" s="5">
        <v>14.44</v>
      </c>
      <c r="G152" s="5">
        <v>166</v>
      </c>
      <c r="H152" s="156" t="s">
        <v>180</v>
      </c>
      <c r="I152" s="86"/>
    </row>
    <row r="153" spans="1:18" ht="27" customHeight="1" x14ac:dyDescent="0.25">
      <c r="A153" s="180"/>
      <c r="B153" s="12" t="s">
        <v>59</v>
      </c>
      <c r="C153" s="45">
        <v>180</v>
      </c>
      <c r="D153" s="45">
        <v>0.4</v>
      </c>
      <c r="E153" s="5">
        <v>1.7999999999999999E-2</v>
      </c>
      <c r="F153" s="5">
        <v>25</v>
      </c>
      <c r="G153" s="5">
        <v>101.7</v>
      </c>
      <c r="H153" s="32" t="s">
        <v>60</v>
      </c>
      <c r="I153" s="86"/>
    </row>
    <row r="154" spans="1:18" ht="27" customHeight="1" x14ac:dyDescent="0.25">
      <c r="A154" s="180"/>
      <c r="B154" s="8" t="s">
        <v>17</v>
      </c>
      <c r="C154" s="45">
        <v>20</v>
      </c>
      <c r="D154" s="45">
        <v>2</v>
      </c>
      <c r="E154" s="5">
        <v>0.57999999999999996</v>
      </c>
      <c r="F154" s="5">
        <v>14.52</v>
      </c>
      <c r="G154" s="5">
        <v>67.739999999999995</v>
      </c>
      <c r="H154" s="54"/>
      <c r="I154" s="86"/>
    </row>
    <row r="155" spans="1:18" ht="27" customHeight="1" x14ac:dyDescent="0.25">
      <c r="A155" s="180"/>
      <c r="B155" s="12" t="s">
        <v>18</v>
      </c>
      <c r="C155" s="100">
        <v>20</v>
      </c>
      <c r="D155" s="45">
        <v>1.46</v>
      </c>
      <c r="E155" s="5">
        <v>0.34</v>
      </c>
      <c r="F155" s="5">
        <v>8.84</v>
      </c>
      <c r="G155" s="5">
        <v>46.98</v>
      </c>
      <c r="H155" s="57"/>
      <c r="I155" s="86"/>
    </row>
    <row r="156" spans="1:18" ht="27" customHeight="1" x14ac:dyDescent="0.25">
      <c r="A156" s="181"/>
      <c r="B156" s="13" t="s">
        <v>29</v>
      </c>
      <c r="C156" s="7">
        <v>720</v>
      </c>
      <c r="D156" s="140">
        <f>D150+D151+D152+D153+D154+D155</f>
        <v>27.72</v>
      </c>
      <c r="E156" s="140">
        <f t="shared" ref="E156:G156" si="11">E150+E151+E152+E153+E154+E155</f>
        <v>27.337999999999997</v>
      </c>
      <c r="F156" s="140">
        <f t="shared" si="11"/>
        <v>87.86999999999999</v>
      </c>
      <c r="G156" s="34">
        <f t="shared" si="11"/>
        <v>707.54000000000008</v>
      </c>
      <c r="H156" s="57"/>
      <c r="I156" s="86">
        <f>G156*100/G165</f>
        <v>38.518574974957545</v>
      </c>
    </row>
    <row r="157" spans="1:18" ht="27.75" customHeight="1" x14ac:dyDescent="0.25">
      <c r="A157" s="189" t="s">
        <v>113</v>
      </c>
      <c r="B157" s="8" t="s">
        <v>64</v>
      </c>
      <c r="C157" s="138">
        <v>155</v>
      </c>
      <c r="D157" s="223">
        <v>3.62</v>
      </c>
      <c r="E157" s="223">
        <v>2.64</v>
      </c>
      <c r="F157" s="223">
        <v>25.44</v>
      </c>
      <c r="G157" s="222">
        <v>176</v>
      </c>
      <c r="H157" s="167" t="s">
        <v>30</v>
      </c>
      <c r="I157" s="86"/>
    </row>
    <row r="158" spans="1:18" ht="27" customHeight="1" x14ac:dyDescent="0.25">
      <c r="A158" s="190"/>
      <c r="B158" s="8" t="s">
        <v>104</v>
      </c>
      <c r="C158" s="4">
        <v>50</v>
      </c>
      <c r="D158" s="168">
        <v>3.26</v>
      </c>
      <c r="E158" s="168">
        <v>5.62</v>
      </c>
      <c r="F158" s="168">
        <v>31</v>
      </c>
      <c r="G158" s="5">
        <v>188</v>
      </c>
      <c r="H158" s="54" t="s">
        <v>105</v>
      </c>
      <c r="I158" s="86"/>
      <c r="L158" s="28"/>
      <c r="M158" s="26"/>
      <c r="N158" s="30"/>
      <c r="O158" s="30"/>
      <c r="P158" s="30"/>
      <c r="Q158" s="30"/>
      <c r="R158" s="93"/>
    </row>
    <row r="159" spans="1:18" ht="27" customHeight="1" x14ac:dyDescent="0.25">
      <c r="A159" s="190"/>
      <c r="B159" s="8" t="s">
        <v>44</v>
      </c>
      <c r="C159" s="4">
        <v>180</v>
      </c>
      <c r="D159" s="5">
        <v>3.67</v>
      </c>
      <c r="E159" s="5">
        <v>3.19</v>
      </c>
      <c r="F159" s="5">
        <v>15.82</v>
      </c>
      <c r="G159" s="5">
        <v>107</v>
      </c>
      <c r="H159" s="32" t="s">
        <v>45</v>
      </c>
      <c r="I159" s="86"/>
    </row>
    <row r="160" spans="1:18" ht="27" customHeight="1" x14ac:dyDescent="0.25">
      <c r="A160" s="190"/>
      <c r="B160" s="8" t="s">
        <v>18</v>
      </c>
      <c r="C160" s="45">
        <v>30</v>
      </c>
      <c r="D160" s="45">
        <v>2.19</v>
      </c>
      <c r="E160" s="5">
        <v>0.51</v>
      </c>
      <c r="F160" s="5">
        <v>13.26</v>
      </c>
      <c r="G160" s="5">
        <v>70.47</v>
      </c>
      <c r="H160" s="156"/>
      <c r="I160" s="86"/>
    </row>
    <row r="161" spans="1:9" ht="27" customHeight="1" x14ac:dyDescent="0.25">
      <c r="A161" s="191"/>
      <c r="B161" s="15" t="s">
        <v>33</v>
      </c>
      <c r="C161" s="7">
        <f>C157+C158+C159+C160</f>
        <v>415</v>
      </c>
      <c r="D161" s="36">
        <f>D157+D158+D159+D160</f>
        <v>12.74</v>
      </c>
      <c r="E161" s="36">
        <f t="shared" ref="E161:G161" si="12">E157+E158+E159+E160</f>
        <v>11.959999999999999</v>
      </c>
      <c r="F161" s="36">
        <f t="shared" si="12"/>
        <v>85.52</v>
      </c>
      <c r="G161" s="36">
        <f t="shared" si="12"/>
        <v>541.47</v>
      </c>
      <c r="H161" s="60"/>
      <c r="I161" s="86">
        <f>G161*100/G165</f>
        <v>29.477701319628935</v>
      </c>
    </row>
    <row r="162" spans="1:9" ht="27" customHeight="1" x14ac:dyDescent="0.25">
      <c r="A162" s="179" t="s">
        <v>114</v>
      </c>
      <c r="B162" s="12" t="s">
        <v>151</v>
      </c>
      <c r="C162" s="4">
        <v>180</v>
      </c>
      <c r="D162" s="5">
        <v>5.22</v>
      </c>
      <c r="E162" s="5">
        <v>4.5</v>
      </c>
      <c r="F162" s="5">
        <v>7.2</v>
      </c>
      <c r="G162" s="5">
        <v>90</v>
      </c>
      <c r="H162" s="156" t="s">
        <v>203</v>
      </c>
      <c r="I162" s="86"/>
    </row>
    <row r="163" spans="1:9" ht="27" customHeight="1" x14ac:dyDescent="0.25">
      <c r="A163" s="180"/>
      <c r="B163" s="12" t="s">
        <v>17</v>
      </c>
      <c r="C163" s="45">
        <v>10</v>
      </c>
      <c r="D163" s="45">
        <v>1</v>
      </c>
      <c r="E163" s="5">
        <v>0.28999999999999998</v>
      </c>
      <c r="F163" s="5">
        <v>7.26</v>
      </c>
      <c r="G163" s="5">
        <v>33.869999999999997</v>
      </c>
      <c r="H163" s="32"/>
      <c r="I163" s="86"/>
    </row>
    <row r="164" spans="1:9" ht="27" customHeight="1" x14ac:dyDescent="0.25">
      <c r="A164" s="181"/>
      <c r="B164" s="13" t="s">
        <v>115</v>
      </c>
      <c r="C164" s="27">
        <f>C162+C163</f>
        <v>190</v>
      </c>
      <c r="D164" s="17">
        <f>D162+D163</f>
        <v>6.22</v>
      </c>
      <c r="E164" s="17">
        <f>E162+E163</f>
        <v>4.79</v>
      </c>
      <c r="F164" s="17">
        <f>F162+F163</f>
        <v>14.46</v>
      </c>
      <c r="G164" s="17">
        <f>G162+G163</f>
        <v>123.87</v>
      </c>
      <c r="H164" s="59"/>
      <c r="I164" s="86">
        <f>G164*100/G165</f>
        <v>6.7434998475676142</v>
      </c>
    </row>
    <row r="165" spans="1:9" ht="27" customHeight="1" x14ac:dyDescent="0.25">
      <c r="A165" s="177" t="s">
        <v>34</v>
      </c>
      <c r="B165" s="178"/>
      <c r="C165" s="121">
        <f>C146+C156+C161+C164+C149</f>
        <v>1867</v>
      </c>
      <c r="D165" s="120">
        <f>D146+D156+D161+D164+D149</f>
        <v>59.11</v>
      </c>
      <c r="E165" s="120">
        <f t="shared" ref="E165:G165" si="13">E146+E156+E161+E164+E149</f>
        <v>57.617999999999995</v>
      </c>
      <c r="F165" s="120">
        <f t="shared" si="13"/>
        <v>262.19</v>
      </c>
      <c r="G165" s="120">
        <f t="shared" si="13"/>
        <v>1836.88</v>
      </c>
      <c r="H165" s="57"/>
      <c r="I165" s="86"/>
    </row>
    <row r="167" spans="1:9" ht="20.25" x14ac:dyDescent="0.3">
      <c r="A167" s="185" t="s">
        <v>75</v>
      </c>
      <c r="B167" s="185"/>
      <c r="C167" s="2"/>
      <c r="D167" s="3"/>
      <c r="E167" s="3"/>
      <c r="F167" s="3"/>
      <c r="G167" s="3"/>
      <c r="H167" s="53"/>
    </row>
    <row r="168" spans="1:9" ht="27" customHeight="1" x14ac:dyDescent="0.25">
      <c r="A168" s="170" t="s">
        <v>2</v>
      </c>
      <c r="B168" s="170" t="s">
        <v>3</v>
      </c>
      <c r="C168" s="172" t="s">
        <v>4</v>
      </c>
      <c r="D168" s="174" t="s">
        <v>5</v>
      </c>
      <c r="E168" s="175"/>
      <c r="F168" s="176"/>
      <c r="G168" s="182" t="s">
        <v>6</v>
      </c>
      <c r="H168" s="184" t="s">
        <v>7</v>
      </c>
      <c r="I168" s="85"/>
    </row>
    <row r="169" spans="1:9" ht="27" customHeight="1" x14ac:dyDescent="0.25">
      <c r="A169" s="171"/>
      <c r="B169" s="171"/>
      <c r="C169" s="173"/>
      <c r="D169" s="102" t="s">
        <v>8</v>
      </c>
      <c r="E169" s="102" t="s">
        <v>9</v>
      </c>
      <c r="F169" s="102" t="s">
        <v>10</v>
      </c>
      <c r="G169" s="183"/>
      <c r="H169" s="184"/>
      <c r="I169" s="85"/>
    </row>
    <row r="170" spans="1:9" ht="27" customHeight="1" x14ac:dyDescent="0.25">
      <c r="A170" s="194" t="s">
        <v>11</v>
      </c>
      <c r="B170" s="12" t="s">
        <v>117</v>
      </c>
      <c r="C170" s="4">
        <v>155</v>
      </c>
      <c r="D170" s="45">
        <v>4.63</v>
      </c>
      <c r="E170" s="5">
        <v>1.24</v>
      </c>
      <c r="F170" s="5">
        <v>25.76</v>
      </c>
      <c r="G170" s="5">
        <v>132.35</v>
      </c>
      <c r="H170" s="156" t="s">
        <v>118</v>
      </c>
      <c r="I170" s="86"/>
    </row>
    <row r="171" spans="1:9" ht="27" customHeight="1" x14ac:dyDescent="0.25">
      <c r="A171" s="194"/>
      <c r="B171" s="8" t="s">
        <v>139</v>
      </c>
      <c r="C171" s="45">
        <v>60</v>
      </c>
      <c r="D171" s="5">
        <v>3.26</v>
      </c>
      <c r="E171" s="5">
        <v>4.03</v>
      </c>
      <c r="F171" s="5">
        <v>29.14</v>
      </c>
      <c r="G171" s="6">
        <v>166</v>
      </c>
      <c r="H171" s="54" t="s">
        <v>140</v>
      </c>
      <c r="I171" s="86"/>
    </row>
    <row r="172" spans="1:9" ht="27" customHeight="1" x14ac:dyDescent="0.25">
      <c r="A172" s="194"/>
      <c r="B172" s="10" t="s">
        <v>37</v>
      </c>
      <c r="C172" s="70">
        <v>180</v>
      </c>
      <c r="D172" s="45">
        <v>2.85</v>
      </c>
      <c r="E172" s="45">
        <v>2.41</v>
      </c>
      <c r="F172" s="45">
        <v>14.36</v>
      </c>
      <c r="G172" s="45">
        <v>91</v>
      </c>
      <c r="H172" s="32" t="s">
        <v>38</v>
      </c>
      <c r="I172" s="86"/>
    </row>
    <row r="173" spans="1:9" ht="27" customHeight="1" x14ac:dyDescent="0.25">
      <c r="A173" s="194"/>
      <c r="B173" s="15" t="s">
        <v>21</v>
      </c>
      <c r="C173" s="7">
        <f>C170+C171+C172</f>
        <v>395</v>
      </c>
      <c r="D173" s="101">
        <f>D170+D171+D172</f>
        <v>10.74</v>
      </c>
      <c r="E173" s="101">
        <f>E170+E171+E172</f>
        <v>7.6800000000000006</v>
      </c>
      <c r="F173" s="17">
        <f>F170+F171+F172</f>
        <v>69.260000000000005</v>
      </c>
      <c r="G173" s="37">
        <f>G170+G171+G172</f>
        <v>389.35</v>
      </c>
      <c r="H173" s="102"/>
      <c r="I173" s="86">
        <f>G173*100/G194</f>
        <v>22.931943340106606</v>
      </c>
    </row>
    <row r="174" spans="1:9" ht="27" customHeight="1" x14ac:dyDescent="0.25">
      <c r="A174" s="189" t="s">
        <v>148</v>
      </c>
      <c r="B174" s="12" t="s">
        <v>61</v>
      </c>
      <c r="C174" s="4">
        <v>180</v>
      </c>
      <c r="D174" s="46"/>
      <c r="E174" s="46"/>
      <c r="F174" s="46">
        <v>20.16</v>
      </c>
      <c r="G174" s="46">
        <v>81</v>
      </c>
      <c r="H174" s="158" t="s">
        <v>62</v>
      </c>
      <c r="I174" s="86"/>
    </row>
    <row r="175" spans="1:9" ht="27" customHeight="1" x14ac:dyDescent="0.25">
      <c r="A175" s="191"/>
      <c r="B175" s="15" t="s">
        <v>150</v>
      </c>
      <c r="C175" s="7">
        <v>180</v>
      </c>
      <c r="D175" s="17"/>
      <c r="E175" s="17"/>
      <c r="F175" s="17">
        <f>F174</f>
        <v>20.16</v>
      </c>
      <c r="G175" s="17">
        <f>G174</f>
        <v>81</v>
      </c>
      <c r="H175" s="158"/>
      <c r="I175" s="86">
        <f>G175*100/G194</f>
        <v>4.7707394646170158</v>
      </c>
    </row>
    <row r="176" spans="1:9" ht="27" customHeight="1" x14ac:dyDescent="0.25">
      <c r="A176" s="194" t="s">
        <v>14</v>
      </c>
      <c r="B176" s="12" t="s">
        <v>171</v>
      </c>
      <c r="C176" s="45" t="s">
        <v>202</v>
      </c>
      <c r="D176" s="161">
        <v>1.97</v>
      </c>
      <c r="E176" s="161">
        <v>4.87</v>
      </c>
      <c r="F176" s="161">
        <v>6.55</v>
      </c>
      <c r="G176" s="161">
        <v>100.8</v>
      </c>
      <c r="H176" s="158" t="s">
        <v>172</v>
      </c>
      <c r="I176" s="86"/>
    </row>
    <row r="177" spans="1:9" ht="27" customHeight="1" x14ac:dyDescent="0.25">
      <c r="A177" s="194"/>
      <c r="B177" s="33" t="s">
        <v>102</v>
      </c>
      <c r="C177" s="25">
        <v>80</v>
      </c>
      <c r="D177" s="160">
        <v>15.64</v>
      </c>
      <c r="E177" s="160">
        <v>3.89</v>
      </c>
      <c r="F177" s="160">
        <v>13.46</v>
      </c>
      <c r="G177" s="160">
        <v>161</v>
      </c>
      <c r="H177" s="158" t="s">
        <v>103</v>
      </c>
      <c r="I177" s="86"/>
    </row>
    <row r="178" spans="1:9" ht="27" customHeight="1" x14ac:dyDescent="0.25">
      <c r="A178" s="194"/>
      <c r="B178" s="33" t="s">
        <v>26</v>
      </c>
      <c r="C178" s="23">
        <v>30</v>
      </c>
      <c r="D178" s="23">
        <v>0.42</v>
      </c>
      <c r="E178" s="23">
        <v>1.5</v>
      </c>
      <c r="F178" s="23">
        <v>1.76</v>
      </c>
      <c r="G178" s="23">
        <v>22.23</v>
      </c>
      <c r="H178" s="158" t="s">
        <v>27</v>
      </c>
      <c r="I178" s="86"/>
    </row>
    <row r="179" spans="1:9" ht="27" customHeight="1" x14ac:dyDescent="0.25">
      <c r="A179" s="194"/>
      <c r="B179" s="22" t="s">
        <v>81</v>
      </c>
      <c r="C179" s="128">
        <v>150</v>
      </c>
      <c r="D179" s="131">
        <v>30.7</v>
      </c>
      <c r="E179" s="131">
        <v>4.8</v>
      </c>
      <c r="F179" s="131">
        <v>20.43</v>
      </c>
      <c r="G179" s="131">
        <v>137.25</v>
      </c>
      <c r="H179" s="158" t="s">
        <v>87</v>
      </c>
      <c r="I179" s="86"/>
    </row>
    <row r="180" spans="1:9" ht="27" customHeight="1" x14ac:dyDescent="0.25">
      <c r="A180" s="194"/>
      <c r="B180" s="65" t="s">
        <v>209</v>
      </c>
      <c r="C180" s="23">
        <v>40</v>
      </c>
      <c r="D180" s="25">
        <v>0.32</v>
      </c>
      <c r="E180" s="25">
        <v>0.04</v>
      </c>
      <c r="F180" s="25">
        <v>1</v>
      </c>
      <c r="G180" s="25">
        <v>5.6</v>
      </c>
      <c r="H180" s="158"/>
      <c r="I180" s="86"/>
    </row>
    <row r="181" spans="1:9" ht="27" customHeight="1" x14ac:dyDescent="0.25">
      <c r="A181" s="194"/>
      <c r="B181" s="12" t="s">
        <v>16</v>
      </c>
      <c r="C181" s="45">
        <v>180</v>
      </c>
      <c r="D181" s="45">
        <v>0.14000000000000001</v>
      </c>
      <c r="E181" s="5">
        <v>0.14000000000000001</v>
      </c>
      <c r="F181" s="5">
        <v>21.49</v>
      </c>
      <c r="G181" s="5">
        <v>87.84</v>
      </c>
      <c r="H181" s="32" t="s">
        <v>28</v>
      </c>
      <c r="I181" s="86"/>
    </row>
    <row r="182" spans="1:9" ht="27" customHeight="1" x14ac:dyDescent="0.25">
      <c r="A182" s="194"/>
      <c r="B182" s="8" t="s">
        <v>17</v>
      </c>
      <c r="C182" s="45">
        <v>20</v>
      </c>
      <c r="D182" s="45">
        <v>2</v>
      </c>
      <c r="E182" s="5">
        <v>0.57999999999999996</v>
      </c>
      <c r="F182" s="5">
        <v>14.52</v>
      </c>
      <c r="G182" s="5">
        <v>67.739999999999995</v>
      </c>
      <c r="H182" s="32"/>
      <c r="I182" s="86"/>
    </row>
    <row r="183" spans="1:9" ht="27" customHeight="1" x14ac:dyDescent="0.25">
      <c r="A183" s="194"/>
      <c r="B183" s="8" t="s">
        <v>18</v>
      </c>
      <c r="C183" s="100">
        <v>20</v>
      </c>
      <c r="D183" s="45">
        <v>1.46</v>
      </c>
      <c r="E183" s="5">
        <v>0.34</v>
      </c>
      <c r="F183" s="5">
        <v>8.84</v>
      </c>
      <c r="G183" s="5">
        <v>46.98</v>
      </c>
      <c r="H183" s="32"/>
      <c r="I183" s="86"/>
    </row>
    <row r="184" spans="1:9" ht="27" customHeight="1" x14ac:dyDescent="0.25">
      <c r="A184" s="194"/>
      <c r="B184" s="13" t="s">
        <v>29</v>
      </c>
      <c r="C184" s="7">
        <v>730</v>
      </c>
      <c r="D184" s="34">
        <f>D176+D177+D178+D179+D180+D181+D182+D183</f>
        <v>52.650000000000006</v>
      </c>
      <c r="E184" s="34">
        <f t="shared" ref="E184:G184" si="14">E176+E177+E178+E179+E180+E181+E182+E183</f>
        <v>16.16</v>
      </c>
      <c r="F184" s="34">
        <f t="shared" si="14"/>
        <v>88.05</v>
      </c>
      <c r="G184" s="34">
        <f t="shared" si="14"/>
        <v>629.44000000000005</v>
      </c>
      <c r="H184" s="57"/>
      <c r="I184" s="86">
        <f>G184*100/G194</f>
        <v>37.072768501339937</v>
      </c>
    </row>
    <row r="185" spans="1:9" ht="27" customHeight="1" x14ac:dyDescent="0.25">
      <c r="A185" s="195" t="s">
        <v>113</v>
      </c>
      <c r="B185" s="8" t="s">
        <v>50</v>
      </c>
      <c r="C185" s="4">
        <v>85</v>
      </c>
      <c r="D185" s="45">
        <v>7.52</v>
      </c>
      <c r="E185" s="45">
        <v>13.46</v>
      </c>
      <c r="F185" s="45">
        <v>1.51</v>
      </c>
      <c r="G185" s="45">
        <v>157</v>
      </c>
      <c r="H185" s="32" t="s">
        <v>51</v>
      </c>
      <c r="I185" s="86"/>
    </row>
    <row r="186" spans="1:9" ht="27" customHeight="1" x14ac:dyDescent="0.25">
      <c r="A186" s="196"/>
      <c r="B186" s="8" t="s">
        <v>12</v>
      </c>
      <c r="C186" s="100">
        <v>50</v>
      </c>
      <c r="D186" s="41">
        <v>0.6</v>
      </c>
      <c r="E186" s="41">
        <v>2.35</v>
      </c>
      <c r="F186" s="41">
        <v>3</v>
      </c>
      <c r="G186" s="41">
        <v>39</v>
      </c>
      <c r="H186" s="54" t="s">
        <v>77</v>
      </c>
      <c r="I186" s="86"/>
    </row>
    <row r="187" spans="1:9" ht="27" customHeight="1" x14ac:dyDescent="0.25">
      <c r="A187" s="196"/>
      <c r="B187" s="12" t="s">
        <v>210</v>
      </c>
      <c r="C187" s="4">
        <v>180</v>
      </c>
      <c r="D187" s="45">
        <v>0.21</v>
      </c>
      <c r="E187" s="5">
        <v>0.01</v>
      </c>
      <c r="F187" s="5">
        <v>31.74</v>
      </c>
      <c r="G187" s="5">
        <v>127.98</v>
      </c>
      <c r="H187" s="54" t="s">
        <v>208</v>
      </c>
      <c r="I187" s="86"/>
    </row>
    <row r="188" spans="1:9" ht="27" customHeight="1" x14ac:dyDescent="0.25">
      <c r="A188" s="196"/>
      <c r="B188" s="8" t="s">
        <v>17</v>
      </c>
      <c r="C188" s="45">
        <v>20</v>
      </c>
      <c r="D188" s="45">
        <v>2</v>
      </c>
      <c r="E188" s="5">
        <v>0.57999999999999996</v>
      </c>
      <c r="F188" s="5">
        <v>14.52</v>
      </c>
      <c r="G188" s="5">
        <v>67.739999999999995</v>
      </c>
      <c r="H188" s="158"/>
      <c r="I188" s="86"/>
    </row>
    <row r="189" spans="1:9" ht="27" customHeight="1" x14ac:dyDescent="0.25">
      <c r="A189" s="196"/>
      <c r="B189" s="12" t="s">
        <v>18</v>
      </c>
      <c r="C189" s="45">
        <v>30</v>
      </c>
      <c r="D189" s="45">
        <v>2.19</v>
      </c>
      <c r="E189" s="5">
        <v>0.51</v>
      </c>
      <c r="F189" s="5">
        <v>13.26</v>
      </c>
      <c r="G189" s="5">
        <v>70.47</v>
      </c>
      <c r="H189" s="54"/>
      <c r="I189" s="86"/>
    </row>
    <row r="190" spans="1:9" ht="27" customHeight="1" x14ac:dyDescent="0.25">
      <c r="A190" s="197"/>
      <c r="B190" s="15" t="s">
        <v>33</v>
      </c>
      <c r="C190" s="7">
        <f>C185+C186+C187+C189+C188</f>
        <v>365</v>
      </c>
      <c r="D190" s="18">
        <f>D185+D186+D187+D189+D188</f>
        <v>12.52</v>
      </c>
      <c r="E190" s="18">
        <f t="shared" ref="E190:G190" si="15">E185+E186+E187+E189+E188</f>
        <v>16.91</v>
      </c>
      <c r="F190" s="18">
        <f t="shared" si="15"/>
        <v>64.03</v>
      </c>
      <c r="G190" s="18">
        <f t="shared" si="15"/>
        <v>462.19000000000005</v>
      </c>
      <c r="H190" s="58"/>
      <c r="I190" s="86">
        <f>G190*100/G194</f>
        <v>27.222074977177023</v>
      </c>
    </row>
    <row r="191" spans="1:9" ht="27" customHeight="1" x14ac:dyDescent="0.25">
      <c r="A191" s="179" t="s">
        <v>114</v>
      </c>
      <c r="B191" s="12" t="s">
        <v>31</v>
      </c>
      <c r="C191" s="4">
        <v>180</v>
      </c>
      <c r="D191" s="5">
        <v>5.48</v>
      </c>
      <c r="E191" s="5">
        <v>4.88</v>
      </c>
      <c r="F191" s="5">
        <v>9.07</v>
      </c>
      <c r="G191" s="5">
        <v>102</v>
      </c>
      <c r="H191" s="158" t="s">
        <v>32</v>
      </c>
      <c r="I191" s="86"/>
    </row>
    <row r="192" spans="1:9" ht="27" customHeight="1" x14ac:dyDescent="0.25">
      <c r="A192" s="180"/>
      <c r="B192" s="8" t="s">
        <v>17</v>
      </c>
      <c r="C192" s="45">
        <v>10</v>
      </c>
      <c r="D192" s="45">
        <v>1</v>
      </c>
      <c r="E192" s="5">
        <v>0.28999999999999998</v>
      </c>
      <c r="F192" s="5">
        <v>7.26</v>
      </c>
      <c r="G192" s="5">
        <v>33.869999999999997</v>
      </c>
      <c r="H192" s="32"/>
      <c r="I192" s="86"/>
    </row>
    <row r="193" spans="1:9" ht="27" customHeight="1" x14ac:dyDescent="0.25">
      <c r="A193" s="181"/>
      <c r="B193" s="13" t="s">
        <v>115</v>
      </c>
      <c r="C193" s="20">
        <f>C191+C192</f>
        <v>190</v>
      </c>
      <c r="D193" s="17">
        <f>D191+D192</f>
        <v>6.48</v>
      </c>
      <c r="E193" s="17">
        <f>E191+E192</f>
        <v>5.17</v>
      </c>
      <c r="F193" s="17">
        <f>F191+F192</f>
        <v>16.329999999999998</v>
      </c>
      <c r="G193" s="17">
        <f>G191+G192</f>
        <v>135.87</v>
      </c>
      <c r="H193" s="59"/>
      <c r="I193" s="86">
        <f>G193*100/G194</f>
        <v>8.0024737167594306</v>
      </c>
    </row>
    <row r="194" spans="1:9" ht="27" customHeight="1" x14ac:dyDescent="0.25">
      <c r="A194" s="177" t="s">
        <v>34</v>
      </c>
      <c r="B194" s="178"/>
      <c r="C194" s="35">
        <f>C173+C184+C190+C193+C175</f>
        <v>1860</v>
      </c>
      <c r="D194" s="35">
        <f>D173+D184+D190+D193+D175</f>
        <v>82.390000000000015</v>
      </c>
      <c r="E194" s="35">
        <f>E173+E184+E190+E193+E175</f>
        <v>45.92</v>
      </c>
      <c r="F194" s="35">
        <f>F173+F184+F190+F193+F175</f>
        <v>257.83000000000004</v>
      </c>
      <c r="G194" s="35">
        <f>G173+G184+G190+G193+G175</f>
        <v>1697.85</v>
      </c>
      <c r="H194" s="57"/>
      <c r="I194" s="86"/>
    </row>
    <row r="196" spans="1:9" ht="20.25" x14ac:dyDescent="0.3">
      <c r="A196" s="185" t="s">
        <v>78</v>
      </c>
      <c r="B196" s="185"/>
      <c r="C196" s="2"/>
      <c r="D196" s="3"/>
      <c r="E196" s="3"/>
      <c r="F196" s="3"/>
      <c r="G196" s="3"/>
      <c r="H196" s="53"/>
    </row>
    <row r="197" spans="1:9" ht="27" customHeight="1" x14ac:dyDescent="0.25">
      <c r="A197" s="170" t="s">
        <v>2</v>
      </c>
      <c r="B197" s="170" t="s">
        <v>3</v>
      </c>
      <c r="C197" s="172" t="s">
        <v>4</v>
      </c>
      <c r="D197" s="174" t="s">
        <v>5</v>
      </c>
      <c r="E197" s="175"/>
      <c r="F197" s="176"/>
      <c r="G197" s="201" t="s">
        <v>6</v>
      </c>
      <c r="H197" s="184" t="s">
        <v>7</v>
      </c>
      <c r="I197" s="85"/>
    </row>
    <row r="198" spans="1:9" ht="27" customHeight="1" x14ac:dyDescent="0.25">
      <c r="A198" s="171"/>
      <c r="B198" s="171"/>
      <c r="C198" s="173"/>
      <c r="D198" s="102" t="s">
        <v>8</v>
      </c>
      <c r="E198" s="102" t="s">
        <v>9</v>
      </c>
      <c r="F198" s="102" t="s">
        <v>10</v>
      </c>
      <c r="G198" s="202"/>
      <c r="H198" s="184"/>
      <c r="I198" s="85"/>
    </row>
    <row r="199" spans="1:9" ht="27" customHeight="1" x14ac:dyDescent="0.25">
      <c r="A199" s="179" t="s">
        <v>11</v>
      </c>
      <c r="B199" s="8" t="s">
        <v>143</v>
      </c>
      <c r="C199" s="4">
        <v>150</v>
      </c>
      <c r="D199" s="45">
        <v>4.3099999999999996</v>
      </c>
      <c r="E199" s="45">
        <v>3.91</v>
      </c>
      <c r="F199" s="45">
        <v>14.13</v>
      </c>
      <c r="G199" s="45">
        <v>189</v>
      </c>
      <c r="H199" s="165" t="s">
        <v>69</v>
      </c>
      <c r="I199" s="86"/>
    </row>
    <row r="200" spans="1:9" ht="27" customHeight="1" x14ac:dyDescent="0.25">
      <c r="A200" s="180"/>
      <c r="B200" s="8" t="s">
        <v>39</v>
      </c>
      <c r="C200" s="45">
        <v>60</v>
      </c>
      <c r="D200" s="5">
        <v>6.68</v>
      </c>
      <c r="E200" s="5">
        <v>8.4499999999999993</v>
      </c>
      <c r="F200" s="5">
        <v>19.39</v>
      </c>
      <c r="G200" s="6">
        <v>180</v>
      </c>
      <c r="H200" s="32" t="s">
        <v>40</v>
      </c>
      <c r="I200" s="86"/>
    </row>
    <row r="201" spans="1:9" ht="27" customHeight="1" x14ac:dyDescent="0.25">
      <c r="A201" s="180"/>
      <c r="B201" s="8" t="s">
        <v>66</v>
      </c>
      <c r="C201" s="4">
        <v>180</v>
      </c>
      <c r="D201" s="5">
        <v>2.67</v>
      </c>
      <c r="E201" s="5">
        <v>2.34</v>
      </c>
      <c r="F201" s="5">
        <v>14.31</v>
      </c>
      <c r="G201" s="5">
        <v>89</v>
      </c>
      <c r="H201" s="54" t="s">
        <v>67</v>
      </c>
      <c r="I201" s="86"/>
    </row>
    <row r="202" spans="1:9" ht="27" customHeight="1" x14ac:dyDescent="0.25">
      <c r="A202" s="181"/>
      <c r="B202" s="15" t="s">
        <v>21</v>
      </c>
      <c r="C202" s="7">
        <f>C199+C200+C201</f>
        <v>390</v>
      </c>
      <c r="D202" s="101">
        <f>D199+D200+D201</f>
        <v>13.659999999999998</v>
      </c>
      <c r="E202" s="101">
        <f>E199+E200+E201</f>
        <v>14.7</v>
      </c>
      <c r="F202" s="17">
        <f>F199+F200+F201</f>
        <v>47.830000000000005</v>
      </c>
      <c r="G202" s="37">
        <f>G199+G200+G201</f>
        <v>458</v>
      </c>
      <c r="H202" s="63"/>
      <c r="I202" s="86">
        <f>G202*100/G223</f>
        <v>25.210546595475311</v>
      </c>
    </row>
    <row r="203" spans="1:9" ht="27" customHeight="1" x14ac:dyDescent="0.25">
      <c r="A203" s="189" t="s">
        <v>148</v>
      </c>
      <c r="B203" s="12" t="s">
        <v>149</v>
      </c>
      <c r="C203" s="45">
        <v>100</v>
      </c>
      <c r="D203" s="46">
        <v>0.4</v>
      </c>
      <c r="E203" s="46">
        <v>0.4</v>
      </c>
      <c r="F203" s="46">
        <v>9.8000000000000007</v>
      </c>
      <c r="G203" s="46">
        <v>44</v>
      </c>
      <c r="H203" s="192" t="s">
        <v>189</v>
      </c>
      <c r="I203" s="86"/>
    </row>
    <row r="204" spans="1:9" ht="27" customHeight="1" x14ac:dyDescent="0.25">
      <c r="A204" s="190"/>
      <c r="B204" s="12" t="s">
        <v>181</v>
      </c>
      <c r="C204" s="45">
        <v>100</v>
      </c>
      <c r="D204" s="46">
        <v>1.5</v>
      </c>
      <c r="E204" s="46">
        <v>0.5</v>
      </c>
      <c r="F204" s="46">
        <v>21</v>
      </c>
      <c r="G204" s="46">
        <v>95</v>
      </c>
      <c r="H204" s="193"/>
      <c r="I204" s="86"/>
    </row>
    <row r="205" spans="1:9" ht="27" customHeight="1" x14ac:dyDescent="0.25">
      <c r="A205" s="191"/>
      <c r="B205" s="15" t="s">
        <v>150</v>
      </c>
      <c r="C205" s="51">
        <f>C203</f>
        <v>100</v>
      </c>
      <c r="D205" s="17">
        <f>D203</f>
        <v>0.4</v>
      </c>
      <c r="E205" s="17">
        <f>E203</f>
        <v>0.4</v>
      </c>
      <c r="F205" s="17">
        <f>F203</f>
        <v>9.8000000000000007</v>
      </c>
      <c r="G205" s="17">
        <f>G203</f>
        <v>44</v>
      </c>
      <c r="H205" s="165"/>
      <c r="I205" s="86">
        <f>G205*100/G223</f>
        <v>2.4219739087356196</v>
      </c>
    </row>
    <row r="206" spans="1:9" ht="38.25" customHeight="1" x14ac:dyDescent="0.25">
      <c r="A206" s="194" t="s">
        <v>14</v>
      </c>
      <c r="B206" s="12" t="s">
        <v>97</v>
      </c>
      <c r="C206" s="45" t="s">
        <v>202</v>
      </c>
      <c r="D206" s="41">
        <v>3.1</v>
      </c>
      <c r="E206" s="41">
        <v>5.58</v>
      </c>
      <c r="F206" s="41">
        <v>11.98</v>
      </c>
      <c r="G206" s="41">
        <v>144</v>
      </c>
      <c r="H206" s="32" t="s">
        <v>86</v>
      </c>
      <c r="I206" s="86"/>
    </row>
    <row r="207" spans="1:9" ht="27" customHeight="1" x14ac:dyDescent="0.25">
      <c r="A207" s="194"/>
      <c r="B207" s="33" t="s">
        <v>91</v>
      </c>
      <c r="C207" s="25">
        <v>80</v>
      </c>
      <c r="D207" s="206">
        <v>12.98</v>
      </c>
      <c r="E207" s="206">
        <v>13.1</v>
      </c>
      <c r="F207" s="206">
        <v>11.92</v>
      </c>
      <c r="G207" s="206">
        <v>218</v>
      </c>
      <c r="H207" s="32" t="s">
        <v>92</v>
      </c>
      <c r="I207" s="86"/>
    </row>
    <row r="208" spans="1:9" ht="27" customHeight="1" x14ac:dyDescent="0.25">
      <c r="A208" s="194"/>
      <c r="B208" s="92" t="s">
        <v>159</v>
      </c>
      <c r="C208" s="25">
        <v>80</v>
      </c>
      <c r="D208" s="207"/>
      <c r="E208" s="207"/>
      <c r="F208" s="207"/>
      <c r="G208" s="207"/>
      <c r="H208" s="32" t="s">
        <v>160</v>
      </c>
      <c r="I208" s="86"/>
    </row>
    <row r="209" spans="1:9" ht="27" customHeight="1" x14ac:dyDescent="0.25">
      <c r="A209" s="194"/>
      <c r="B209" s="65" t="s">
        <v>161</v>
      </c>
      <c r="C209" s="23">
        <v>150</v>
      </c>
      <c r="D209" s="41">
        <v>3.65</v>
      </c>
      <c r="E209" s="41">
        <v>5.37</v>
      </c>
      <c r="F209" s="41">
        <v>36.68</v>
      </c>
      <c r="G209" s="41">
        <v>209.7</v>
      </c>
      <c r="H209" s="32" t="s">
        <v>162</v>
      </c>
      <c r="I209" s="86"/>
    </row>
    <row r="210" spans="1:9" ht="27" customHeight="1" x14ac:dyDescent="0.25">
      <c r="A210" s="194"/>
      <c r="B210" s="12" t="s">
        <v>220</v>
      </c>
      <c r="C210" s="4">
        <v>180</v>
      </c>
      <c r="D210" s="5">
        <v>0.61</v>
      </c>
      <c r="E210" s="5">
        <v>0.25</v>
      </c>
      <c r="F210" s="5">
        <v>18.670000000000002</v>
      </c>
      <c r="G210" s="5">
        <v>79</v>
      </c>
      <c r="H210" s="158" t="s">
        <v>221</v>
      </c>
      <c r="I210" s="86"/>
    </row>
    <row r="211" spans="1:9" ht="27" customHeight="1" x14ac:dyDescent="0.25">
      <c r="A211" s="194"/>
      <c r="B211" s="8" t="s">
        <v>17</v>
      </c>
      <c r="C211" s="45">
        <v>20</v>
      </c>
      <c r="D211" s="45">
        <v>2</v>
      </c>
      <c r="E211" s="5">
        <v>0.57999999999999996</v>
      </c>
      <c r="F211" s="5">
        <v>14.52</v>
      </c>
      <c r="G211" s="5">
        <v>67.739999999999995</v>
      </c>
      <c r="H211" s="32"/>
      <c r="I211" s="86"/>
    </row>
    <row r="212" spans="1:9" ht="27" customHeight="1" x14ac:dyDescent="0.25">
      <c r="A212" s="194"/>
      <c r="B212" s="8" t="s">
        <v>18</v>
      </c>
      <c r="C212" s="100">
        <v>20</v>
      </c>
      <c r="D212" s="45">
        <v>1.46</v>
      </c>
      <c r="E212" s="5">
        <v>0.34</v>
      </c>
      <c r="F212" s="5">
        <v>8.84</v>
      </c>
      <c r="G212" s="5">
        <v>46.98</v>
      </c>
      <c r="H212" s="32"/>
      <c r="I212" s="86"/>
    </row>
    <row r="213" spans="1:9" ht="27" customHeight="1" x14ac:dyDescent="0.25">
      <c r="A213" s="194"/>
      <c r="B213" s="13" t="s">
        <v>29</v>
      </c>
      <c r="C213" s="7">
        <v>690</v>
      </c>
      <c r="D213" s="34">
        <f>D206+D207+D209+D210+D211</f>
        <v>22.34</v>
      </c>
      <c r="E213" s="34">
        <f t="shared" ref="E213:G213" si="16">E206+E207+E209+E210+E211</f>
        <v>24.88</v>
      </c>
      <c r="F213" s="34">
        <f t="shared" si="16"/>
        <v>93.77</v>
      </c>
      <c r="G213" s="34">
        <f t="shared" si="16"/>
        <v>718.44</v>
      </c>
      <c r="H213" s="57"/>
      <c r="I213" s="86">
        <f>G213*100/G223</f>
        <v>39.546430340727689</v>
      </c>
    </row>
    <row r="214" spans="1:9" ht="38.25" customHeight="1" x14ac:dyDescent="0.25">
      <c r="A214" s="179" t="s">
        <v>113</v>
      </c>
      <c r="B214" s="8" t="s">
        <v>229</v>
      </c>
      <c r="C214" s="4">
        <v>80</v>
      </c>
      <c r="D214" s="45">
        <v>10.64</v>
      </c>
      <c r="E214" s="45">
        <v>3.76</v>
      </c>
      <c r="F214" s="45">
        <v>7.67</v>
      </c>
      <c r="G214" s="45">
        <v>107</v>
      </c>
      <c r="H214" s="32" t="s">
        <v>228</v>
      </c>
      <c r="I214" s="86"/>
    </row>
    <row r="215" spans="1:9" ht="27" customHeight="1" x14ac:dyDescent="0.25">
      <c r="A215" s="180"/>
      <c r="B215" s="12" t="s">
        <v>122</v>
      </c>
      <c r="C215" s="138">
        <v>150</v>
      </c>
      <c r="D215" s="131">
        <v>2.86</v>
      </c>
      <c r="E215" s="131">
        <v>4.32</v>
      </c>
      <c r="F215" s="131">
        <v>23.01</v>
      </c>
      <c r="G215" s="131">
        <v>142.35</v>
      </c>
      <c r="H215" s="32" t="s">
        <v>123</v>
      </c>
      <c r="I215" s="86"/>
    </row>
    <row r="216" spans="1:9" ht="27" customHeight="1" x14ac:dyDescent="0.25">
      <c r="A216" s="180"/>
      <c r="B216" s="12" t="s">
        <v>59</v>
      </c>
      <c r="C216" s="45">
        <v>180</v>
      </c>
      <c r="D216" s="45">
        <v>0.4</v>
      </c>
      <c r="E216" s="5">
        <v>1.7999999999999999E-2</v>
      </c>
      <c r="F216" s="5">
        <v>25</v>
      </c>
      <c r="G216" s="5">
        <v>101.7</v>
      </c>
      <c r="H216" s="165" t="s">
        <v>60</v>
      </c>
      <c r="I216" s="86"/>
    </row>
    <row r="217" spans="1:9" ht="27" customHeight="1" x14ac:dyDescent="0.25">
      <c r="A217" s="180"/>
      <c r="B217" s="8" t="s">
        <v>17</v>
      </c>
      <c r="C217" s="45">
        <v>20</v>
      </c>
      <c r="D217" s="45">
        <v>2</v>
      </c>
      <c r="E217" s="5">
        <v>0.57999999999999996</v>
      </c>
      <c r="F217" s="5">
        <v>14.52</v>
      </c>
      <c r="G217" s="5">
        <v>67.739999999999995</v>
      </c>
      <c r="H217" s="55"/>
      <c r="I217" s="86"/>
    </row>
    <row r="218" spans="1:9" ht="27" customHeight="1" x14ac:dyDescent="0.25">
      <c r="A218" s="180"/>
      <c r="B218" s="12" t="s">
        <v>18</v>
      </c>
      <c r="C218" s="100">
        <v>20</v>
      </c>
      <c r="D218" s="45">
        <v>1.46</v>
      </c>
      <c r="E218" s="5">
        <v>0.34</v>
      </c>
      <c r="F218" s="5">
        <v>8.84</v>
      </c>
      <c r="G218" s="5">
        <v>46.98</v>
      </c>
      <c r="H218" s="55"/>
      <c r="I218" s="86"/>
    </row>
    <row r="219" spans="1:9" ht="27" customHeight="1" x14ac:dyDescent="0.25">
      <c r="A219" s="181"/>
      <c r="B219" s="15" t="s">
        <v>33</v>
      </c>
      <c r="C219" s="7">
        <f>C214+C216+C218+C215+C217</f>
        <v>450</v>
      </c>
      <c r="D219" s="18">
        <f>D214+D216+D218+D215+D217</f>
        <v>17.36</v>
      </c>
      <c r="E219" s="18">
        <f t="shared" ref="E219:G219" si="17">E214+E216+E218+E215+E217</f>
        <v>9.0179999999999989</v>
      </c>
      <c r="F219" s="18">
        <f t="shared" si="17"/>
        <v>79.040000000000006</v>
      </c>
      <c r="G219" s="18">
        <f t="shared" si="17"/>
        <v>465.77</v>
      </c>
      <c r="H219" s="58"/>
      <c r="I219" s="86">
        <f>G219*100/G223</f>
        <v>25.638245169813398</v>
      </c>
    </row>
    <row r="220" spans="1:9" ht="27" customHeight="1" x14ac:dyDescent="0.25">
      <c r="A220" s="179" t="s">
        <v>114</v>
      </c>
      <c r="B220" s="8" t="s">
        <v>44</v>
      </c>
      <c r="C220" s="4">
        <v>180</v>
      </c>
      <c r="D220" s="5">
        <v>3.67</v>
      </c>
      <c r="E220" s="5">
        <v>3.19</v>
      </c>
      <c r="F220" s="5">
        <v>15.82</v>
      </c>
      <c r="G220" s="5">
        <v>107</v>
      </c>
      <c r="H220" s="32" t="s">
        <v>45</v>
      </c>
      <c r="I220" s="86"/>
    </row>
    <row r="221" spans="1:9" ht="27" customHeight="1" x14ac:dyDescent="0.25">
      <c r="A221" s="180"/>
      <c r="B221" s="8" t="s">
        <v>18</v>
      </c>
      <c r="C221" s="100">
        <v>10</v>
      </c>
      <c r="D221" s="45">
        <v>0.73</v>
      </c>
      <c r="E221" s="5">
        <v>0.17</v>
      </c>
      <c r="F221" s="5">
        <v>4.42</v>
      </c>
      <c r="G221" s="5">
        <v>23.49</v>
      </c>
      <c r="H221" s="32"/>
      <c r="I221" s="86"/>
    </row>
    <row r="222" spans="1:9" ht="27" customHeight="1" x14ac:dyDescent="0.25">
      <c r="A222" s="181"/>
      <c r="B222" s="13" t="s">
        <v>115</v>
      </c>
      <c r="C222" s="20">
        <f>C220+C221</f>
        <v>190</v>
      </c>
      <c r="D222" s="17">
        <f>D220+D221</f>
        <v>4.4000000000000004</v>
      </c>
      <c r="E222" s="17">
        <f>E220+E221</f>
        <v>3.36</v>
      </c>
      <c r="F222" s="17">
        <f>F220+F221</f>
        <v>20.240000000000002</v>
      </c>
      <c r="G222" s="17">
        <f>G220+G221</f>
        <v>130.49</v>
      </c>
      <c r="H222" s="59"/>
      <c r="I222" s="86">
        <f>G222*100/G223</f>
        <v>7.1828039852479773</v>
      </c>
    </row>
    <row r="223" spans="1:9" ht="27" customHeight="1" x14ac:dyDescent="0.25">
      <c r="A223" s="177" t="s">
        <v>34</v>
      </c>
      <c r="B223" s="178"/>
      <c r="C223" s="121">
        <f>C202+C213+C219+C222+C205</f>
        <v>1820</v>
      </c>
      <c r="D223" s="120">
        <f>D202+D213+D219+D222+D205</f>
        <v>58.16</v>
      </c>
      <c r="E223" s="120">
        <f t="shared" ref="E223:G223" si="18">E202+E213+E219+E222+E205</f>
        <v>52.357999999999997</v>
      </c>
      <c r="F223" s="120">
        <f t="shared" si="18"/>
        <v>250.68</v>
      </c>
      <c r="G223" s="120">
        <f t="shared" si="18"/>
        <v>1816.7</v>
      </c>
      <c r="H223" s="57"/>
      <c r="I223" s="86"/>
    </row>
    <row r="225" spans="1:18" ht="20.25" x14ac:dyDescent="0.3">
      <c r="A225" s="185" t="s">
        <v>83</v>
      </c>
      <c r="B225" s="185"/>
      <c r="C225" s="2"/>
      <c r="D225" s="3"/>
      <c r="E225" s="3"/>
      <c r="F225" s="3"/>
      <c r="G225" s="3"/>
      <c r="H225" s="53"/>
    </row>
    <row r="226" spans="1:18" ht="27" customHeight="1" x14ac:dyDescent="0.25">
      <c r="A226" s="170" t="s">
        <v>2</v>
      </c>
      <c r="B226" s="170" t="s">
        <v>3</v>
      </c>
      <c r="C226" s="172" t="s">
        <v>4</v>
      </c>
      <c r="D226" s="174" t="s">
        <v>5</v>
      </c>
      <c r="E226" s="175"/>
      <c r="F226" s="176"/>
      <c r="G226" s="201" t="s">
        <v>6</v>
      </c>
      <c r="H226" s="184" t="s">
        <v>7</v>
      </c>
      <c r="I226" s="85"/>
    </row>
    <row r="227" spans="1:18" ht="27" customHeight="1" x14ac:dyDescent="0.25">
      <c r="A227" s="171"/>
      <c r="B227" s="171"/>
      <c r="C227" s="173"/>
      <c r="D227" s="102" t="s">
        <v>8</v>
      </c>
      <c r="E227" s="102" t="s">
        <v>9</v>
      </c>
      <c r="F227" s="102" t="s">
        <v>10</v>
      </c>
      <c r="G227" s="202"/>
      <c r="H227" s="184"/>
      <c r="I227" s="85"/>
    </row>
    <row r="228" spans="1:18" ht="27" customHeight="1" x14ac:dyDescent="0.25">
      <c r="A228" s="194" t="s">
        <v>11</v>
      </c>
      <c r="B228" s="8" t="s">
        <v>90</v>
      </c>
      <c r="C228" s="4">
        <v>155</v>
      </c>
      <c r="D228" s="45">
        <v>2.4</v>
      </c>
      <c r="E228" s="45">
        <v>3.82</v>
      </c>
      <c r="F228" s="45">
        <v>21.04</v>
      </c>
      <c r="G228" s="45">
        <v>208</v>
      </c>
      <c r="H228" s="32" t="s">
        <v>30</v>
      </c>
      <c r="I228" s="86"/>
    </row>
    <row r="229" spans="1:18" ht="27" customHeight="1" x14ac:dyDescent="0.25">
      <c r="A229" s="194"/>
      <c r="B229" s="8" t="s">
        <v>24</v>
      </c>
      <c r="C229" s="164" t="s">
        <v>222</v>
      </c>
      <c r="D229" s="5">
        <v>2.35</v>
      </c>
      <c r="E229" s="5">
        <v>4.53</v>
      </c>
      <c r="F229" s="5">
        <v>15.1</v>
      </c>
      <c r="G229" s="6">
        <v>107</v>
      </c>
      <c r="H229" s="56" t="s">
        <v>23</v>
      </c>
      <c r="I229" s="86"/>
    </row>
    <row r="230" spans="1:18" ht="27" customHeight="1" x14ac:dyDescent="0.25">
      <c r="A230" s="194"/>
      <c r="B230" s="10" t="s">
        <v>37</v>
      </c>
      <c r="C230" s="70">
        <v>180</v>
      </c>
      <c r="D230" s="45">
        <v>2.85</v>
      </c>
      <c r="E230" s="45">
        <v>2.41</v>
      </c>
      <c r="F230" s="45">
        <v>14.36</v>
      </c>
      <c r="G230" s="45">
        <v>91</v>
      </c>
      <c r="H230" s="32" t="s">
        <v>38</v>
      </c>
      <c r="I230" s="86"/>
    </row>
    <row r="231" spans="1:18" ht="27" customHeight="1" x14ac:dyDescent="0.25">
      <c r="A231" s="194"/>
      <c r="B231" s="15" t="s">
        <v>21</v>
      </c>
      <c r="C231" s="7">
        <v>370</v>
      </c>
      <c r="D231" s="101">
        <f>D228+D229+D230</f>
        <v>7.6</v>
      </c>
      <c r="E231" s="101">
        <f>E228+E229+E230</f>
        <v>10.76</v>
      </c>
      <c r="F231" s="17">
        <f>F228+F229+F230</f>
        <v>50.5</v>
      </c>
      <c r="G231" s="37">
        <f>G228+G229+G230</f>
        <v>406</v>
      </c>
      <c r="H231" s="102"/>
      <c r="I231" s="86">
        <f>G231*100/G249</f>
        <v>21.689192798760615</v>
      </c>
    </row>
    <row r="232" spans="1:18" ht="27" customHeight="1" x14ac:dyDescent="0.25">
      <c r="A232" s="189" t="s">
        <v>148</v>
      </c>
      <c r="B232" s="12" t="s">
        <v>61</v>
      </c>
      <c r="C232" s="4">
        <v>180</v>
      </c>
      <c r="D232" s="46"/>
      <c r="E232" s="46"/>
      <c r="F232" s="46">
        <v>20.16</v>
      </c>
      <c r="G232" s="46">
        <v>81</v>
      </c>
      <c r="H232" s="165" t="s">
        <v>62</v>
      </c>
      <c r="I232" s="86"/>
    </row>
    <row r="233" spans="1:18" ht="27" customHeight="1" x14ac:dyDescent="0.25">
      <c r="A233" s="191"/>
      <c r="B233" s="15" t="s">
        <v>150</v>
      </c>
      <c r="C233" s="7">
        <v>180</v>
      </c>
      <c r="D233" s="17"/>
      <c r="E233" s="17"/>
      <c r="F233" s="17">
        <f>F232</f>
        <v>20.16</v>
      </c>
      <c r="G233" s="17">
        <f>G232</f>
        <v>81</v>
      </c>
      <c r="H233" s="165"/>
      <c r="I233" s="86">
        <f>G233*100/G249</f>
        <v>4.3271542283241624</v>
      </c>
    </row>
    <row r="234" spans="1:18" ht="27" customHeight="1" x14ac:dyDescent="0.25">
      <c r="A234" s="194" t="s">
        <v>14</v>
      </c>
      <c r="B234" s="12" t="s">
        <v>223</v>
      </c>
      <c r="C234" s="45">
        <v>200</v>
      </c>
      <c r="D234" s="41">
        <v>4.67</v>
      </c>
      <c r="E234" s="41">
        <v>0.79</v>
      </c>
      <c r="F234" s="41">
        <v>16.78</v>
      </c>
      <c r="G234" s="41">
        <v>93</v>
      </c>
      <c r="H234" s="32" t="s">
        <v>70</v>
      </c>
      <c r="I234" s="86"/>
    </row>
    <row r="235" spans="1:18" ht="27" customHeight="1" x14ac:dyDescent="0.25">
      <c r="A235" s="194"/>
      <c r="B235" s="12" t="s">
        <v>214</v>
      </c>
      <c r="C235" s="45">
        <v>20</v>
      </c>
      <c r="D235" s="166">
        <v>2.4900000000000002</v>
      </c>
      <c r="E235" s="166">
        <v>0.32</v>
      </c>
      <c r="F235" s="166">
        <v>15.22</v>
      </c>
      <c r="G235" s="166">
        <v>73.64</v>
      </c>
      <c r="H235" s="165" t="s">
        <v>216</v>
      </c>
      <c r="I235" s="86"/>
    </row>
    <row r="236" spans="1:18" ht="27" customHeight="1" x14ac:dyDescent="0.25">
      <c r="A236" s="194"/>
      <c r="B236" s="22" t="s">
        <v>124</v>
      </c>
      <c r="C236" s="25">
        <v>160</v>
      </c>
      <c r="D236" s="103">
        <v>17.93</v>
      </c>
      <c r="E236" s="103">
        <v>11.73</v>
      </c>
      <c r="F236" s="103">
        <v>33.340000000000003</v>
      </c>
      <c r="G236" s="103">
        <v>311</v>
      </c>
      <c r="H236" s="32" t="s">
        <v>125</v>
      </c>
      <c r="I236" s="86"/>
    </row>
    <row r="237" spans="1:18" ht="27" customHeight="1" x14ac:dyDescent="0.25">
      <c r="A237" s="194"/>
      <c r="B237" s="22" t="s">
        <v>129</v>
      </c>
      <c r="C237" s="23">
        <v>60</v>
      </c>
      <c r="D237" s="25">
        <v>1.4</v>
      </c>
      <c r="E237" s="25">
        <v>2.76</v>
      </c>
      <c r="F237" s="25">
        <v>7.4</v>
      </c>
      <c r="G237" s="25">
        <v>60.06</v>
      </c>
      <c r="H237" s="56" t="s">
        <v>130</v>
      </c>
      <c r="I237" s="86"/>
    </row>
    <row r="238" spans="1:18" ht="27" customHeight="1" x14ac:dyDescent="0.25">
      <c r="A238" s="194"/>
      <c r="B238" s="12" t="s">
        <v>16</v>
      </c>
      <c r="C238" s="45">
        <v>180</v>
      </c>
      <c r="D238" s="45">
        <v>0.14000000000000001</v>
      </c>
      <c r="E238" s="5">
        <v>0.14000000000000001</v>
      </c>
      <c r="F238" s="5">
        <v>21.49</v>
      </c>
      <c r="G238" s="5">
        <v>87.84</v>
      </c>
      <c r="H238" s="165" t="s">
        <v>28</v>
      </c>
      <c r="I238" s="86"/>
    </row>
    <row r="239" spans="1:18" ht="27" customHeight="1" x14ac:dyDescent="0.25">
      <c r="A239" s="194"/>
      <c r="B239" s="12" t="s">
        <v>18</v>
      </c>
      <c r="C239" s="67">
        <v>30</v>
      </c>
      <c r="D239" s="67">
        <v>2.19</v>
      </c>
      <c r="E239" s="68">
        <v>0.51</v>
      </c>
      <c r="F239" s="68">
        <v>13.26</v>
      </c>
      <c r="G239" s="68">
        <v>70.47</v>
      </c>
      <c r="H239" s="54"/>
      <c r="I239" s="86"/>
    </row>
    <row r="240" spans="1:18" ht="27" customHeight="1" x14ac:dyDescent="0.25">
      <c r="A240" s="194"/>
      <c r="B240" s="13" t="s">
        <v>29</v>
      </c>
      <c r="C240" s="7">
        <f>C234+C235+C236+C237+C238+C239</f>
        <v>650</v>
      </c>
      <c r="D240" s="34">
        <f>D234+D235+D236+D237+D238+D239</f>
        <v>28.82</v>
      </c>
      <c r="E240" s="34">
        <f t="shared" ref="E240:G240" si="19">E234+E235+E236+E237+E238+E239</f>
        <v>16.25</v>
      </c>
      <c r="F240" s="34">
        <f t="shared" si="19"/>
        <v>107.49000000000001</v>
      </c>
      <c r="G240" s="34">
        <f t="shared" si="19"/>
        <v>696.0100000000001</v>
      </c>
      <c r="H240" s="57"/>
      <c r="I240" s="86">
        <f>G240*100/G249</f>
        <v>37.182007585875319</v>
      </c>
      <c r="L240" s="28"/>
      <c r="M240" s="26"/>
      <c r="N240" s="24"/>
      <c r="O240" s="30"/>
      <c r="P240" s="30"/>
      <c r="Q240" s="30"/>
      <c r="R240" s="93"/>
    </row>
    <row r="241" spans="1:10" ht="27" customHeight="1" x14ac:dyDescent="0.25">
      <c r="A241" s="189" t="s">
        <v>113</v>
      </c>
      <c r="B241" s="8" t="s">
        <v>141</v>
      </c>
      <c r="C241" s="4">
        <v>100</v>
      </c>
      <c r="D241" s="5">
        <v>14.73</v>
      </c>
      <c r="E241" s="5">
        <v>9.94</v>
      </c>
      <c r="F241" s="5">
        <v>18.93</v>
      </c>
      <c r="G241" s="5">
        <v>224</v>
      </c>
      <c r="H241" s="54" t="s">
        <v>142</v>
      </c>
      <c r="I241" s="86"/>
    </row>
    <row r="242" spans="1:10" ht="27" customHeight="1" x14ac:dyDescent="0.25">
      <c r="A242" s="190"/>
      <c r="B242" s="8" t="s">
        <v>100</v>
      </c>
      <c r="C242" s="4">
        <v>30</v>
      </c>
      <c r="D242" s="5">
        <v>0.57999999999999996</v>
      </c>
      <c r="E242" s="5">
        <v>1.36</v>
      </c>
      <c r="F242" s="5">
        <v>3.98</v>
      </c>
      <c r="G242" s="5">
        <v>30.45</v>
      </c>
      <c r="H242" s="62" t="s">
        <v>101</v>
      </c>
      <c r="I242" s="86"/>
    </row>
    <row r="243" spans="1:10" ht="27" customHeight="1" x14ac:dyDescent="0.25">
      <c r="A243" s="190"/>
      <c r="B243" s="65" t="s">
        <v>224</v>
      </c>
      <c r="C243" s="23">
        <v>50</v>
      </c>
      <c r="D243" s="41">
        <v>3.19</v>
      </c>
      <c r="E243" s="41">
        <v>2.13</v>
      </c>
      <c r="F243" s="41">
        <v>31.51</v>
      </c>
      <c r="G243" s="41">
        <v>258.57</v>
      </c>
      <c r="H243" s="32" t="s">
        <v>225</v>
      </c>
      <c r="I243" s="86"/>
    </row>
    <row r="244" spans="1:10" ht="27" customHeight="1" x14ac:dyDescent="0.25">
      <c r="A244" s="190"/>
      <c r="B244" s="12" t="s">
        <v>119</v>
      </c>
      <c r="C244" s="4">
        <v>180</v>
      </c>
      <c r="D244" s="5">
        <v>0.06</v>
      </c>
      <c r="E244" s="5">
        <v>0.02</v>
      </c>
      <c r="F244" s="5">
        <v>9.99</v>
      </c>
      <c r="G244" s="5">
        <v>40</v>
      </c>
      <c r="H244" s="165" t="s">
        <v>120</v>
      </c>
      <c r="I244" s="86"/>
    </row>
    <row r="245" spans="1:10" ht="27" customHeight="1" x14ac:dyDescent="0.25">
      <c r="A245" s="191"/>
      <c r="B245" s="15" t="s">
        <v>33</v>
      </c>
      <c r="C245" s="7">
        <f>C241+C243+C244+C242</f>
        <v>360</v>
      </c>
      <c r="D245" s="18">
        <f>D241+D243+D244+D242</f>
        <v>18.559999999999999</v>
      </c>
      <c r="E245" s="18">
        <f t="shared" ref="E245:G245" si="20">E241+E243+E244+E242</f>
        <v>13.45</v>
      </c>
      <c r="F245" s="18">
        <f t="shared" si="20"/>
        <v>64.41</v>
      </c>
      <c r="G245" s="18">
        <f t="shared" si="20"/>
        <v>553.02</v>
      </c>
      <c r="H245" s="58"/>
      <c r="I245" s="86">
        <f>G245*100/G249</f>
        <v>29.543244831454672</v>
      </c>
    </row>
    <row r="246" spans="1:10" ht="27" customHeight="1" x14ac:dyDescent="0.25">
      <c r="A246" s="179" t="s">
        <v>114</v>
      </c>
      <c r="B246" s="12" t="s">
        <v>31</v>
      </c>
      <c r="C246" s="4">
        <v>180</v>
      </c>
      <c r="D246" s="5">
        <v>5.48</v>
      </c>
      <c r="E246" s="5">
        <v>4.88</v>
      </c>
      <c r="F246" s="5">
        <v>9.07</v>
      </c>
      <c r="G246" s="5">
        <v>102</v>
      </c>
      <c r="H246" s="165" t="s">
        <v>32</v>
      </c>
      <c r="I246" s="86"/>
    </row>
    <row r="247" spans="1:10" ht="27" customHeight="1" x14ac:dyDescent="0.25">
      <c r="A247" s="180"/>
      <c r="B247" s="12" t="s">
        <v>17</v>
      </c>
      <c r="C247" s="45">
        <v>10</v>
      </c>
      <c r="D247" s="45">
        <v>1</v>
      </c>
      <c r="E247" s="5">
        <v>0.28999999999999998</v>
      </c>
      <c r="F247" s="5">
        <v>7.26</v>
      </c>
      <c r="G247" s="5">
        <v>33.869999999999997</v>
      </c>
      <c r="H247" s="32" t="s">
        <v>131</v>
      </c>
      <c r="I247" s="86"/>
    </row>
    <row r="248" spans="1:10" ht="27" customHeight="1" x14ac:dyDescent="0.25">
      <c r="A248" s="181"/>
      <c r="B248" s="13" t="s">
        <v>115</v>
      </c>
      <c r="C248" s="20">
        <f>C246+C247</f>
        <v>190</v>
      </c>
      <c r="D248" s="17">
        <f>D246+D247</f>
        <v>6.48</v>
      </c>
      <c r="E248" s="17">
        <f>E246+E247</f>
        <v>5.17</v>
      </c>
      <c r="F248" s="17">
        <f>F246+F247</f>
        <v>16.329999999999998</v>
      </c>
      <c r="G248" s="17">
        <f>G246+G247</f>
        <v>135.87</v>
      </c>
      <c r="H248" s="59"/>
      <c r="I248" s="86">
        <f>G248*100/G249</f>
        <v>7.2584005555852338</v>
      </c>
    </row>
    <row r="249" spans="1:10" ht="27" customHeight="1" x14ac:dyDescent="0.25">
      <c r="A249" s="177" t="s">
        <v>34</v>
      </c>
      <c r="B249" s="178"/>
      <c r="C249" s="35">
        <f>C231+C240+C245+C248+C233</f>
        <v>1750</v>
      </c>
      <c r="D249" s="35">
        <f>D231+D240+D245+D248+D233</f>
        <v>61.460000000000008</v>
      </c>
      <c r="E249" s="35">
        <f>E231+E240+E245+E248+E233</f>
        <v>45.629999999999995</v>
      </c>
      <c r="F249" s="35">
        <f>F231+F240+F245+F248+F233</f>
        <v>258.89000000000004</v>
      </c>
      <c r="G249" s="35">
        <f>G231+G240+G245+G248+G233</f>
        <v>1871.9</v>
      </c>
      <c r="H249" s="57"/>
      <c r="I249" s="86"/>
    </row>
    <row r="251" spans="1:10" ht="20.25" x14ac:dyDescent="0.3">
      <c r="A251" s="185" t="s">
        <v>89</v>
      </c>
      <c r="B251" s="185"/>
      <c r="C251" s="2"/>
      <c r="D251" s="3"/>
      <c r="E251" s="3"/>
      <c r="F251" s="3"/>
      <c r="G251" s="3"/>
      <c r="H251" s="53"/>
    </row>
    <row r="252" spans="1:10" ht="27" customHeight="1" x14ac:dyDescent="0.25">
      <c r="A252" s="170" t="s">
        <v>2</v>
      </c>
      <c r="B252" s="170" t="s">
        <v>3</v>
      </c>
      <c r="C252" s="172" t="s">
        <v>4</v>
      </c>
      <c r="D252" s="174" t="s">
        <v>5</v>
      </c>
      <c r="E252" s="175"/>
      <c r="F252" s="176"/>
      <c r="G252" s="182" t="s">
        <v>6</v>
      </c>
      <c r="H252" s="184" t="s">
        <v>7</v>
      </c>
      <c r="I252" s="85"/>
    </row>
    <row r="253" spans="1:10" ht="27" customHeight="1" x14ac:dyDescent="0.25">
      <c r="A253" s="171"/>
      <c r="B253" s="171"/>
      <c r="C253" s="173"/>
      <c r="D253" s="102" t="s">
        <v>8</v>
      </c>
      <c r="E253" s="102" t="s">
        <v>9</v>
      </c>
      <c r="F253" s="102" t="s">
        <v>10</v>
      </c>
      <c r="G253" s="183"/>
      <c r="H253" s="184"/>
      <c r="I253" s="85"/>
    </row>
    <row r="254" spans="1:10" ht="27" customHeight="1" x14ac:dyDescent="0.25">
      <c r="A254" s="194" t="s">
        <v>11</v>
      </c>
      <c r="B254" s="8" t="s">
        <v>184</v>
      </c>
      <c r="C254" s="4">
        <v>155</v>
      </c>
      <c r="D254" s="45">
        <v>3.65</v>
      </c>
      <c r="E254" s="45">
        <v>1.81</v>
      </c>
      <c r="F254" s="45">
        <v>22.49</v>
      </c>
      <c r="G254" s="45">
        <v>196.3</v>
      </c>
      <c r="H254" s="165" t="s">
        <v>30</v>
      </c>
    </row>
    <row r="255" spans="1:10" ht="27" customHeight="1" x14ac:dyDescent="0.25">
      <c r="A255" s="194"/>
      <c r="B255" s="8" t="s">
        <v>24</v>
      </c>
      <c r="C255" s="164" t="s">
        <v>222</v>
      </c>
      <c r="D255" s="5">
        <v>2.35</v>
      </c>
      <c r="E255" s="5">
        <v>4.53</v>
      </c>
      <c r="F255" s="5">
        <v>15.1</v>
      </c>
      <c r="G255" s="6">
        <v>107</v>
      </c>
      <c r="H255" s="56" t="s">
        <v>166</v>
      </c>
    </row>
    <row r="256" spans="1:10" ht="27" customHeight="1" x14ac:dyDescent="0.25">
      <c r="A256" s="194"/>
      <c r="B256" s="8" t="s">
        <v>44</v>
      </c>
      <c r="C256" s="4">
        <v>180</v>
      </c>
      <c r="D256" s="5">
        <v>3.67</v>
      </c>
      <c r="E256" s="5">
        <v>3.19</v>
      </c>
      <c r="F256" s="5">
        <v>15.82</v>
      </c>
      <c r="G256" s="5">
        <v>107</v>
      </c>
      <c r="H256" s="54" t="s">
        <v>45</v>
      </c>
      <c r="I256" s="94"/>
      <c r="J256" s="95"/>
    </row>
    <row r="257" spans="1:9" ht="27" customHeight="1" x14ac:dyDescent="0.25">
      <c r="A257" s="194"/>
      <c r="B257" s="15" t="s">
        <v>21</v>
      </c>
      <c r="C257" s="20">
        <v>370</v>
      </c>
      <c r="D257" s="101">
        <f>D254+D255+D256</f>
        <v>9.67</v>
      </c>
      <c r="E257" s="101">
        <f>E254+E255+E256</f>
        <v>9.5299999999999994</v>
      </c>
      <c r="F257" s="17">
        <f>F254+F255+F256</f>
        <v>53.41</v>
      </c>
      <c r="G257" s="37">
        <f>G254+G255+G256</f>
        <v>410.3</v>
      </c>
      <c r="H257" s="63"/>
      <c r="I257" s="84">
        <f>G257*100/G277</f>
        <v>25.195119405093067</v>
      </c>
    </row>
    <row r="258" spans="1:9" ht="27" customHeight="1" x14ac:dyDescent="0.25">
      <c r="A258" s="189" t="s">
        <v>148</v>
      </c>
      <c r="B258" s="12" t="s">
        <v>149</v>
      </c>
      <c r="C258" s="45">
        <v>100</v>
      </c>
      <c r="D258" s="46">
        <v>0.4</v>
      </c>
      <c r="E258" s="46">
        <v>0.4</v>
      </c>
      <c r="F258" s="46">
        <v>9.8000000000000007</v>
      </c>
      <c r="G258" s="46">
        <v>44</v>
      </c>
      <c r="H258" s="192" t="s">
        <v>189</v>
      </c>
    </row>
    <row r="259" spans="1:9" ht="27" customHeight="1" x14ac:dyDescent="0.25">
      <c r="A259" s="190"/>
      <c r="B259" s="12" t="s">
        <v>181</v>
      </c>
      <c r="C259" s="45">
        <v>100</v>
      </c>
      <c r="D259" s="46">
        <v>1.5</v>
      </c>
      <c r="E259" s="46">
        <v>0.5</v>
      </c>
      <c r="F259" s="46">
        <v>21</v>
      </c>
      <c r="G259" s="46">
        <v>95</v>
      </c>
      <c r="H259" s="193"/>
    </row>
    <row r="260" spans="1:9" ht="27" customHeight="1" x14ac:dyDescent="0.25">
      <c r="A260" s="191"/>
      <c r="B260" s="15" t="s">
        <v>150</v>
      </c>
      <c r="C260" s="51">
        <f>C258</f>
        <v>100</v>
      </c>
      <c r="D260" s="17">
        <f>D258</f>
        <v>0.4</v>
      </c>
      <c r="E260" s="17">
        <f>E258</f>
        <v>0.4</v>
      </c>
      <c r="F260" s="17">
        <f>F258</f>
        <v>9.8000000000000007</v>
      </c>
      <c r="G260" s="17">
        <f>G258</f>
        <v>44</v>
      </c>
      <c r="H260" s="165"/>
      <c r="I260" s="84">
        <f>G260*100/G277</f>
        <v>2.7018894804389344</v>
      </c>
    </row>
    <row r="261" spans="1:9" ht="28.5" customHeight="1" x14ac:dyDescent="0.25">
      <c r="A261" s="194" t="s">
        <v>14</v>
      </c>
      <c r="B261" s="12" t="s">
        <v>226</v>
      </c>
      <c r="C261" s="45">
        <v>200</v>
      </c>
      <c r="D261" s="161">
        <v>2.19</v>
      </c>
      <c r="E261" s="161">
        <v>4.76</v>
      </c>
      <c r="F261" s="161">
        <v>10.94</v>
      </c>
      <c r="G261" s="161">
        <v>95.4</v>
      </c>
      <c r="H261" s="165" t="s">
        <v>234</v>
      </c>
      <c r="I261" s="86"/>
    </row>
    <row r="262" spans="1:9" ht="37.5" customHeight="1" x14ac:dyDescent="0.25">
      <c r="A262" s="194"/>
      <c r="B262" s="8" t="s">
        <v>230</v>
      </c>
      <c r="C262" s="4">
        <v>80</v>
      </c>
      <c r="D262" s="45">
        <v>12.08</v>
      </c>
      <c r="E262" s="45">
        <v>3.92</v>
      </c>
      <c r="F262" s="45">
        <v>8.2100000000000009</v>
      </c>
      <c r="G262" s="45">
        <v>166</v>
      </c>
      <c r="H262" s="165" t="s">
        <v>163</v>
      </c>
      <c r="I262" s="86"/>
    </row>
    <row r="263" spans="1:9" ht="27" customHeight="1" x14ac:dyDescent="0.25">
      <c r="A263" s="194"/>
      <c r="B263" s="22" t="s">
        <v>81</v>
      </c>
      <c r="C263" s="128">
        <v>150</v>
      </c>
      <c r="D263" s="131">
        <v>30.7</v>
      </c>
      <c r="E263" s="131">
        <v>4.8</v>
      </c>
      <c r="F263" s="131">
        <v>20.43</v>
      </c>
      <c r="G263" s="131">
        <v>137.25</v>
      </c>
      <c r="H263" s="32" t="s">
        <v>82</v>
      </c>
      <c r="I263" s="86"/>
    </row>
    <row r="264" spans="1:9" ht="27" customHeight="1" x14ac:dyDescent="0.25">
      <c r="A264" s="194"/>
      <c r="B264" s="12" t="s">
        <v>59</v>
      </c>
      <c r="C264" s="45">
        <v>180</v>
      </c>
      <c r="D264" s="45">
        <v>0.4</v>
      </c>
      <c r="E264" s="5">
        <v>1.7999999999999999E-2</v>
      </c>
      <c r="F264" s="5">
        <v>25</v>
      </c>
      <c r="G264" s="5">
        <v>101.7</v>
      </c>
      <c r="H264" s="165" t="s">
        <v>60</v>
      </c>
    </row>
    <row r="265" spans="1:9" ht="27" customHeight="1" x14ac:dyDescent="0.25">
      <c r="A265" s="194"/>
      <c r="B265" s="12" t="s">
        <v>17</v>
      </c>
      <c r="C265" s="45">
        <v>20</v>
      </c>
      <c r="D265" s="45">
        <v>2</v>
      </c>
      <c r="E265" s="5">
        <v>0.57999999999999996</v>
      </c>
      <c r="F265" s="5">
        <v>14.52</v>
      </c>
      <c r="G265" s="5">
        <v>67.739999999999995</v>
      </c>
      <c r="H265" s="32"/>
    </row>
    <row r="266" spans="1:9" ht="27" customHeight="1" x14ac:dyDescent="0.25">
      <c r="A266" s="194"/>
      <c r="B266" s="12" t="s">
        <v>18</v>
      </c>
      <c r="C266" s="100">
        <v>20</v>
      </c>
      <c r="D266" s="45">
        <v>1.46</v>
      </c>
      <c r="E266" s="5">
        <v>0.34</v>
      </c>
      <c r="F266" s="5">
        <v>8.84</v>
      </c>
      <c r="G266" s="5">
        <v>46.98</v>
      </c>
      <c r="H266" s="54"/>
    </row>
    <row r="267" spans="1:9" ht="27" customHeight="1" x14ac:dyDescent="0.25">
      <c r="A267" s="194"/>
      <c r="B267" s="13" t="s">
        <v>29</v>
      </c>
      <c r="C267" s="7">
        <v>678</v>
      </c>
      <c r="D267" s="34">
        <f>D261+D262+D263+D264+D265+D266</f>
        <v>48.83</v>
      </c>
      <c r="E267" s="34">
        <f t="shared" ref="E267:G267" si="21">E261+E262+E263+E264+E265+E266</f>
        <v>14.418000000000001</v>
      </c>
      <c r="F267" s="34">
        <f t="shared" si="21"/>
        <v>87.94</v>
      </c>
      <c r="G267" s="34">
        <f t="shared" si="21"/>
        <v>615.06999999999994</v>
      </c>
      <c r="H267" s="57"/>
      <c r="I267" s="84">
        <f>G267*100/G277</f>
        <v>37.76934460758126</v>
      </c>
    </row>
    <row r="268" spans="1:9" ht="27" customHeight="1" x14ac:dyDescent="0.25">
      <c r="A268" s="179" t="s">
        <v>113</v>
      </c>
      <c r="B268" s="8" t="s">
        <v>50</v>
      </c>
      <c r="C268" s="4">
        <v>85</v>
      </c>
      <c r="D268" s="45">
        <v>7.52</v>
      </c>
      <c r="E268" s="45">
        <v>13.46</v>
      </c>
      <c r="F268" s="45">
        <v>1.51</v>
      </c>
      <c r="G268" s="45">
        <v>157</v>
      </c>
      <c r="H268" s="165" t="s">
        <v>51</v>
      </c>
    </row>
    <row r="269" spans="1:9" ht="38.25" customHeight="1" x14ac:dyDescent="0.25">
      <c r="A269" s="180"/>
      <c r="B269" s="8" t="s">
        <v>232</v>
      </c>
      <c r="C269" s="4">
        <v>60</v>
      </c>
      <c r="D269" s="5">
        <v>1.73</v>
      </c>
      <c r="E269" s="5">
        <v>3.71</v>
      </c>
      <c r="F269" s="5">
        <v>4.82</v>
      </c>
      <c r="G269" s="5">
        <v>59.58</v>
      </c>
      <c r="H269" s="32" t="s">
        <v>233</v>
      </c>
    </row>
    <row r="270" spans="1:9" ht="27" customHeight="1" x14ac:dyDescent="0.25">
      <c r="A270" s="180"/>
      <c r="B270" s="12" t="s">
        <v>164</v>
      </c>
      <c r="C270" s="45">
        <v>180</v>
      </c>
      <c r="D270" s="45">
        <v>0.08</v>
      </c>
      <c r="E270" s="5"/>
      <c r="F270" s="5">
        <v>20.03</v>
      </c>
      <c r="G270" s="5">
        <v>80.459999999999994</v>
      </c>
      <c r="H270" s="54" t="s">
        <v>165</v>
      </c>
    </row>
    <row r="271" spans="1:9" ht="27" customHeight="1" x14ac:dyDescent="0.25">
      <c r="A271" s="180"/>
      <c r="B271" s="12" t="s">
        <v>17</v>
      </c>
      <c r="C271" s="45">
        <v>20</v>
      </c>
      <c r="D271" s="45">
        <v>2</v>
      </c>
      <c r="E271" s="5">
        <v>0.57999999999999996</v>
      </c>
      <c r="F271" s="5">
        <v>14.52</v>
      </c>
      <c r="G271" s="5">
        <v>67.739999999999995</v>
      </c>
      <c r="H271" s="32"/>
      <c r="I271" s="91"/>
    </row>
    <row r="272" spans="1:9" ht="27" customHeight="1" x14ac:dyDescent="0.25">
      <c r="A272" s="180"/>
      <c r="B272" s="12" t="s">
        <v>18</v>
      </c>
      <c r="C272" s="45">
        <v>30</v>
      </c>
      <c r="D272" s="45">
        <v>2.19</v>
      </c>
      <c r="E272" s="5">
        <v>0.51</v>
      </c>
      <c r="F272" s="5">
        <v>13.26</v>
      </c>
      <c r="G272" s="5">
        <v>70.47</v>
      </c>
      <c r="H272" s="54"/>
    </row>
    <row r="273" spans="1:9" ht="27" customHeight="1" x14ac:dyDescent="0.25">
      <c r="A273" s="181"/>
      <c r="B273" s="15" t="s">
        <v>33</v>
      </c>
      <c r="C273" s="7">
        <f>C268+C269+C270+C271+C272</f>
        <v>375</v>
      </c>
      <c r="D273" s="18">
        <f>D268+D269+D270+D271+D272</f>
        <v>13.52</v>
      </c>
      <c r="E273" s="18">
        <f>E268+E269+E270+E271+E272</f>
        <v>18.260000000000002</v>
      </c>
      <c r="F273" s="18">
        <f>F268+F269+F270+F271+F272</f>
        <v>54.139999999999993</v>
      </c>
      <c r="G273" s="18">
        <f>G268+G269+G270+G271+G272</f>
        <v>435.25</v>
      </c>
      <c r="H273" s="58"/>
      <c r="I273" s="84">
        <f>G273*100/G277</f>
        <v>26.727213553660143</v>
      </c>
    </row>
    <row r="274" spans="1:9" ht="27" customHeight="1" x14ac:dyDescent="0.25">
      <c r="A274" s="179" t="s">
        <v>114</v>
      </c>
      <c r="B274" s="12" t="s">
        <v>151</v>
      </c>
      <c r="C274" s="4">
        <v>180</v>
      </c>
      <c r="D274" s="5">
        <v>5.22</v>
      </c>
      <c r="E274" s="5">
        <v>4.5</v>
      </c>
      <c r="F274" s="5">
        <v>7.2</v>
      </c>
      <c r="G274" s="5">
        <v>90</v>
      </c>
      <c r="H274" s="165" t="s">
        <v>203</v>
      </c>
    </row>
    <row r="275" spans="1:9" ht="27" customHeight="1" x14ac:dyDescent="0.25">
      <c r="A275" s="180"/>
      <c r="B275" s="12" t="s">
        <v>17</v>
      </c>
      <c r="C275" s="45">
        <v>10</v>
      </c>
      <c r="D275" s="45">
        <v>1</v>
      </c>
      <c r="E275" s="5">
        <v>0.28999999999999998</v>
      </c>
      <c r="F275" s="5">
        <v>7.26</v>
      </c>
      <c r="G275" s="5">
        <v>33.869999999999997</v>
      </c>
      <c r="H275" s="32"/>
      <c r="I275" s="94"/>
    </row>
    <row r="276" spans="1:9" ht="27" customHeight="1" x14ac:dyDescent="0.25">
      <c r="A276" s="181"/>
      <c r="B276" s="13" t="s">
        <v>115</v>
      </c>
      <c r="C276" s="20">
        <f>C274+C275</f>
        <v>190</v>
      </c>
      <c r="D276" s="17">
        <f>D274+D275</f>
        <v>6.22</v>
      </c>
      <c r="E276" s="17">
        <f>E274+E275</f>
        <v>4.79</v>
      </c>
      <c r="F276" s="17">
        <f>F274+F275</f>
        <v>14.46</v>
      </c>
      <c r="G276" s="17">
        <f>G274+G275</f>
        <v>123.87</v>
      </c>
      <c r="H276" s="59"/>
      <c r="I276" s="84">
        <f>G276*100/G277</f>
        <v>7.6064329532266095</v>
      </c>
    </row>
    <row r="277" spans="1:9" ht="27" customHeight="1" x14ac:dyDescent="0.25">
      <c r="A277" s="177" t="s">
        <v>34</v>
      </c>
      <c r="B277" s="178"/>
      <c r="C277" s="35">
        <f>C257+C267+C273+C276+C260</f>
        <v>1713</v>
      </c>
      <c r="D277" s="35">
        <f>D257+D267+D273+D276+D260</f>
        <v>78.64</v>
      </c>
      <c r="E277" s="35">
        <f>E257+E267+E273+E276+E260</f>
        <v>47.397999999999996</v>
      </c>
      <c r="F277" s="35">
        <f>F257+F267+F273+F276+F260</f>
        <v>219.75</v>
      </c>
      <c r="G277" s="35">
        <f>G257+G267+G273+G276+G260</f>
        <v>1628.4899999999998</v>
      </c>
      <c r="H277" s="57"/>
    </row>
  </sheetData>
  <mergeCells count="150">
    <mergeCell ref="A32:C32"/>
    <mergeCell ref="A6:A11"/>
    <mergeCell ref="A12:A14"/>
    <mergeCell ref="A15:A22"/>
    <mergeCell ref="A23:A26"/>
    <mergeCell ref="A27:A29"/>
    <mergeCell ref="A30:B30"/>
    <mergeCell ref="A1:H1"/>
    <mergeCell ref="A3:C3"/>
    <mergeCell ref="A4:A5"/>
    <mergeCell ref="B4:B5"/>
    <mergeCell ref="C4:C5"/>
    <mergeCell ref="D4:F4"/>
    <mergeCell ref="G4:G5"/>
    <mergeCell ref="H4:H5"/>
    <mergeCell ref="H12:H13"/>
    <mergeCell ref="A56:B56"/>
    <mergeCell ref="A58:C58"/>
    <mergeCell ref="A59:A60"/>
    <mergeCell ref="B59:B60"/>
    <mergeCell ref="C59:C60"/>
    <mergeCell ref="D59:F59"/>
    <mergeCell ref="H33:H34"/>
    <mergeCell ref="A35:A38"/>
    <mergeCell ref="A39:A40"/>
    <mergeCell ref="A41:A48"/>
    <mergeCell ref="A49:A52"/>
    <mergeCell ref="A53:A55"/>
    <mergeCell ref="A33:A34"/>
    <mergeCell ref="B33:B34"/>
    <mergeCell ref="C33:C34"/>
    <mergeCell ref="D33:F33"/>
    <mergeCell ref="G33:G34"/>
    <mergeCell ref="D42:D43"/>
    <mergeCell ref="E42:E43"/>
    <mergeCell ref="F42:F43"/>
    <mergeCell ref="G42:G43"/>
    <mergeCell ref="H42:H43"/>
    <mergeCell ref="A81:A83"/>
    <mergeCell ref="A84:B84"/>
    <mergeCell ref="A86:B86"/>
    <mergeCell ref="A87:A88"/>
    <mergeCell ref="B87:B88"/>
    <mergeCell ref="C87:C88"/>
    <mergeCell ref="G59:G60"/>
    <mergeCell ref="H59:H60"/>
    <mergeCell ref="A61:A64"/>
    <mergeCell ref="A65:A67"/>
    <mergeCell ref="A68:A74"/>
    <mergeCell ref="A75:A80"/>
    <mergeCell ref="D87:F87"/>
    <mergeCell ref="G87:G88"/>
    <mergeCell ref="H87:H88"/>
    <mergeCell ref="H65:H66"/>
    <mergeCell ref="A89:A92"/>
    <mergeCell ref="A93:A94"/>
    <mergeCell ref="A95:A102"/>
    <mergeCell ref="D96:D97"/>
    <mergeCell ref="E96:E97"/>
    <mergeCell ref="F96:F97"/>
    <mergeCell ref="G96:G97"/>
    <mergeCell ref="C113:C114"/>
    <mergeCell ref="D113:F113"/>
    <mergeCell ref="G113:G114"/>
    <mergeCell ref="H113:H114"/>
    <mergeCell ref="A115:A118"/>
    <mergeCell ref="A119:A121"/>
    <mergeCell ref="A103:A106"/>
    <mergeCell ref="A107:A109"/>
    <mergeCell ref="A110:B110"/>
    <mergeCell ref="A112:B112"/>
    <mergeCell ref="A113:A114"/>
    <mergeCell ref="B113:B114"/>
    <mergeCell ref="H119:H120"/>
    <mergeCell ref="C141:C142"/>
    <mergeCell ref="D141:F141"/>
    <mergeCell ref="G141:G142"/>
    <mergeCell ref="H141:H142"/>
    <mergeCell ref="A143:A146"/>
    <mergeCell ref="A147:A149"/>
    <mergeCell ref="A122:A128"/>
    <mergeCell ref="A129:A134"/>
    <mergeCell ref="A135:A137"/>
    <mergeCell ref="A138:B138"/>
    <mergeCell ref="A140:B140"/>
    <mergeCell ref="A141:A142"/>
    <mergeCell ref="B141:B142"/>
    <mergeCell ref="H147:H148"/>
    <mergeCell ref="G168:G169"/>
    <mergeCell ref="H168:H169"/>
    <mergeCell ref="A170:A173"/>
    <mergeCell ref="A174:A175"/>
    <mergeCell ref="A150:A156"/>
    <mergeCell ref="A157:A161"/>
    <mergeCell ref="A162:A164"/>
    <mergeCell ref="A165:B165"/>
    <mergeCell ref="A167:B167"/>
    <mergeCell ref="A168:A169"/>
    <mergeCell ref="B168:B169"/>
    <mergeCell ref="A176:A184"/>
    <mergeCell ref="A185:A190"/>
    <mergeCell ref="A191:A193"/>
    <mergeCell ref="A194:B194"/>
    <mergeCell ref="A196:B196"/>
    <mergeCell ref="A197:A198"/>
    <mergeCell ref="B197:B198"/>
    <mergeCell ref="C168:C169"/>
    <mergeCell ref="D168:F168"/>
    <mergeCell ref="F207:F208"/>
    <mergeCell ref="G207:G208"/>
    <mergeCell ref="A214:A219"/>
    <mergeCell ref="C197:C198"/>
    <mergeCell ref="D197:F197"/>
    <mergeCell ref="G197:G198"/>
    <mergeCell ref="H197:H198"/>
    <mergeCell ref="A199:A202"/>
    <mergeCell ref="A203:A205"/>
    <mergeCell ref="H203:H204"/>
    <mergeCell ref="A220:A222"/>
    <mergeCell ref="A223:B223"/>
    <mergeCell ref="A225:B225"/>
    <mergeCell ref="A226:A227"/>
    <mergeCell ref="B226:B227"/>
    <mergeCell ref="C226:C227"/>
    <mergeCell ref="A206:A213"/>
    <mergeCell ref="D207:D208"/>
    <mergeCell ref="E207:E208"/>
    <mergeCell ref="A241:A245"/>
    <mergeCell ref="A246:A248"/>
    <mergeCell ref="A249:B249"/>
    <mergeCell ref="A251:B251"/>
    <mergeCell ref="A252:A253"/>
    <mergeCell ref="B252:B253"/>
    <mergeCell ref="D226:F226"/>
    <mergeCell ref="G226:G227"/>
    <mergeCell ref="H226:H227"/>
    <mergeCell ref="A228:A231"/>
    <mergeCell ref="A232:A233"/>
    <mergeCell ref="A234:A240"/>
    <mergeCell ref="A261:A267"/>
    <mergeCell ref="A268:A273"/>
    <mergeCell ref="A274:A276"/>
    <mergeCell ref="A277:B277"/>
    <mergeCell ref="C252:C253"/>
    <mergeCell ref="D252:F252"/>
    <mergeCell ref="G252:G253"/>
    <mergeCell ref="H252:H253"/>
    <mergeCell ref="A254:A257"/>
    <mergeCell ref="A258:A260"/>
    <mergeCell ref="H258:H259"/>
  </mergeCells>
  <pageMargins left="1.3779527559055118" right="0" top="0" bottom="0" header="0" footer="0"/>
  <pageSetup paperSize="9" scale="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ясли зима</vt:lpstr>
      <vt:lpstr>сад зима</vt:lpstr>
      <vt:lpstr>ясли лето</vt:lpstr>
      <vt:lpstr>сад лето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2024-06-13T16:06:42Z</dcterms:modified>
</cp:coreProperties>
</file>